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https://biskup-my.sharepoint.com/personal/hermann_kirkjan_is1/Documents/Desktop/"/>
    </mc:Choice>
  </mc:AlternateContent>
  <xr:revisionPtr revIDLastSave="0" documentId="8_{362B0F1E-E8A1-45CB-8D64-2A6F7256FFF0}" xr6:coauthVersionLast="47" xr6:coauthVersionMax="47" xr10:uidLastSave="{00000000-0000-0000-0000-000000000000}"/>
  <bookViews>
    <workbookView xWindow="28680" yWindow="-120" windowWidth="29040" windowHeight="15840" tabRatio="867" xr2:uid="{00000000-000D-0000-FFFF-FFFF00000000}"/>
  </bookViews>
  <sheets>
    <sheet name="Forsíða og áritun" sheetId="10" r:id="rId1"/>
    <sheet name="Rekstur og efnahagur" sheetId="2" r:id="rId2"/>
    <sheet name="Sjóðstreymi" sheetId="8" r:id="rId3"/>
    <sheet name="Sundurliðun" sheetId="12" r:id="rId4"/>
    <sheet name="Leiðbeiningar um reikningsskil" sheetId="13" r:id="rId5"/>
    <sheet name="Leiðbeiningar um notkun" sheetId="9" r:id="rId6"/>
  </sheets>
  <definedNames>
    <definedName name="DME_BeforeCloseCompleted_arsreikningur_soknar_2011.xls" hidden="1">"False"</definedName>
    <definedName name="_xlnm.Print_Area" localSheetId="0">'Forsíða og áritun'!$A$1:$I$84</definedName>
    <definedName name="_xlnm.Print_Area" localSheetId="5">'Leiðbeiningar um notkun'!$A$1:$I$21</definedName>
    <definedName name="_xlnm.Print_Area" localSheetId="4">'Leiðbeiningar um reikningsskil'!$A$1:$I$78</definedName>
    <definedName name="_xlnm.Print_Area" localSheetId="1">'Rekstur og efnahagur'!$A$1:$H$79</definedName>
    <definedName name="_xlnm.Print_Area" localSheetId="2">Sjóðstreymi!$A$1:$G$39</definedName>
    <definedName name="_xlnm.Print_Area" localSheetId="3">Sundurliðun!$A$1:$E$160</definedName>
    <definedName name="_xlnm.Print_Titles" localSheetId="3">Sundurliðun!$2:$2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3" i="10" l="1"/>
  <c r="A54" i="10"/>
  <c r="G45" i="2"/>
  <c r="G49" i="2" s="1"/>
  <c r="G73" i="2"/>
  <c r="G69" i="2"/>
  <c r="G72" i="2" s="1"/>
  <c r="G70" i="2"/>
  <c r="G71" i="2"/>
  <c r="E69" i="2"/>
  <c r="E70" i="2"/>
  <c r="E71" i="2"/>
  <c r="E72" i="2"/>
  <c r="E14" i="8" s="1"/>
  <c r="E73" i="2"/>
  <c r="G50" i="2"/>
  <c r="E32" i="8"/>
  <c r="G46" i="2"/>
  <c r="G47" i="2"/>
  <c r="G48" i="2"/>
  <c r="E50" i="2"/>
  <c r="E45" i="2"/>
  <c r="E49" i="2"/>
  <c r="E51" i="2" s="1"/>
  <c r="E46" i="2"/>
  <c r="E47" i="2"/>
  <c r="E48" i="2"/>
  <c r="G64" i="2"/>
  <c r="G65" i="2"/>
  <c r="G66" i="2"/>
  <c r="E65" i="2"/>
  <c r="E64" i="2"/>
  <c r="E66" i="2" s="1"/>
  <c r="A32" i="2"/>
  <c r="E35" i="2"/>
  <c r="G35" i="2" s="1"/>
  <c r="E5" i="2"/>
  <c r="G5" i="2" s="1"/>
  <c r="A1" i="2"/>
  <c r="C26" i="12"/>
  <c r="E8" i="2" s="1"/>
  <c r="D26" i="12"/>
  <c r="G8" i="2" s="1"/>
  <c r="D33" i="12"/>
  <c r="G9" i="2" s="1"/>
  <c r="C33" i="12"/>
  <c r="E9" i="2"/>
  <c r="C48" i="12"/>
  <c r="E16" i="2"/>
  <c r="D48" i="12"/>
  <c r="G16" i="2"/>
  <c r="G19" i="2"/>
  <c r="D54" i="12"/>
  <c r="G17" i="2"/>
  <c r="C54" i="12"/>
  <c r="E17" i="2" s="1"/>
  <c r="D67" i="12"/>
  <c r="G18" i="2"/>
  <c r="D42" i="12"/>
  <c r="G15" i="2"/>
  <c r="C67" i="12"/>
  <c r="E18" i="2"/>
  <c r="C42" i="12"/>
  <c r="E15" i="2" s="1"/>
  <c r="C75" i="12"/>
  <c r="E25" i="2"/>
  <c r="C17" i="12"/>
  <c r="E7" i="2"/>
  <c r="D75" i="12"/>
  <c r="G25" i="2"/>
  <c r="D17" i="12"/>
  <c r="G7" i="2" s="1"/>
  <c r="D115" i="12"/>
  <c r="G41" i="2"/>
  <c r="C106" i="12"/>
  <c r="E39" i="2"/>
  <c r="C115" i="12"/>
  <c r="E41" i="2"/>
  <c r="C110" i="12"/>
  <c r="E40" i="2" s="1"/>
  <c r="C101" i="12"/>
  <c r="E38" i="2"/>
  <c r="D110" i="12"/>
  <c r="G40" i="2"/>
  <c r="D101" i="12"/>
  <c r="G38" i="2"/>
  <c r="C128" i="12"/>
  <c r="E59" i="2" s="1"/>
  <c r="D128" i="12"/>
  <c r="G59" i="2"/>
  <c r="D106" i="12"/>
  <c r="G39" i="2"/>
  <c r="G42" i="2" s="1"/>
  <c r="E21" i="8"/>
  <c r="E28" i="8"/>
  <c r="G21" i="8"/>
  <c r="G28" i="8"/>
  <c r="G15" i="8"/>
  <c r="C1" i="8"/>
  <c r="E4" i="8"/>
  <c r="G4" i="8"/>
  <c r="C145" i="12"/>
  <c r="D145" i="12" s="1"/>
  <c r="C78" i="12"/>
  <c r="D78" i="12" s="1"/>
  <c r="F142" i="12"/>
  <c r="B153" i="12" s="1"/>
  <c r="D91" i="12"/>
  <c r="D83" i="12"/>
  <c r="D92" i="12" s="1"/>
  <c r="C91" i="12"/>
  <c r="C92" i="12"/>
  <c r="C83" i="12"/>
  <c r="D158" i="12"/>
  <c r="D142" i="12"/>
  <c r="C142" i="12"/>
  <c r="D150" i="12"/>
  <c r="C150" i="12"/>
  <c r="C158" i="12"/>
  <c r="D123" i="12"/>
  <c r="C123" i="12"/>
  <c r="C95" i="12"/>
  <c r="D95" i="12" s="1"/>
  <c r="C36" i="12"/>
  <c r="D36" i="12"/>
  <c r="A35" i="12"/>
  <c r="C13" i="12"/>
  <c r="D13" i="12"/>
  <c r="A12" i="12"/>
  <c r="F143" i="12"/>
  <c r="B154" i="12" s="1"/>
  <c r="F144" i="12"/>
  <c r="B155" i="12" s="1"/>
  <c r="E74" i="2"/>
  <c r="F145" i="12"/>
  <c r="B156" i="12" s="1"/>
  <c r="E10" i="2" l="1"/>
  <c r="E22" i="2" s="1"/>
  <c r="E28" i="2" s="1"/>
  <c r="E13" i="8"/>
  <c r="E15" i="8" s="1"/>
  <c r="G51" i="2"/>
  <c r="G53" i="2"/>
  <c r="E42" i="2"/>
  <c r="E53" i="2" s="1"/>
  <c r="E19" i="2"/>
  <c r="G10" i="2"/>
  <c r="G22" i="2" s="1"/>
  <c r="G28" i="2" s="1"/>
  <c r="G74" i="2"/>
  <c r="G6" i="8" l="1"/>
  <c r="G10" i="8" s="1"/>
  <c r="G16" i="8" s="1"/>
  <c r="G30" i="8" s="1"/>
  <c r="G34" i="8" s="1"/>
  <c r="D132" i="12"/>
  <c r="D133" i="12" s="1"/>
  <c r="G60" i="2" s="1"/>
  <c r="G61" i="2" s="1"/>
  <c r="G76" i="2" s="1"/>
  <c r="E6" i="8"/>
  <c r="E10" i="8" s="1"/>
  <c r="E16" i="8" s="1"/>
  <c r="E30" i="8" s="1"/>
  <c r="E34" i="8" s="1"/>
  <c r="E42" i="8" s="1"/>
  <c r="C132" i="12"/>
  <c r="C133" i="12" s="1"/>
  <c r="E60" i="2" s="1"/>
  <c r="E61" i="2" s="1"/>
  <c r="E76" i="2" s="1"/>
</calcChain>
</file>

<file path=xl/sharedStrings.xml><?xml version="1.0" encoding="utf-8"?>
<sst xmlns="http://schemas.openxmlformats.org/spreadsheetml/2006/main" count="369" uniqueCount="289">
  <si>
    <t xml:space="preserve"> </t>
  </si>
  <si>
    <t>Tekjur</t>
  </si>
  <si>
    <t>Eignir</t>
  </si>
  <si>
    <t>Veltufjármunir</t>
  </si>
  <si>
    <t>Veltufjármunir samtals</t>
  </si>
  <si>
    <t>Eignir alls</t>
  </si>
  <si>
    <t>Skuldir og eigið fé</t>
  </si>
  <si>
    <t>Skammtímaskuldir</t>
  </si>
  <si>
    <t>Eigið fé</t>
  </si>
  <si>
    <t>Eigið fé samtals</t>
  </si>
  <si>
    <t>Skuldir og eigið fé alls</t>
  </si>
  <si>
    <t>Aðrar tekjur</t>
  </si>
  <si>
    <t>Bankainnstæður og sjóðir</t>
  </si>
  <si>
    <t>Skammtíma kröfur</t>
  </si>
  <si>
    <t>Fasteignir</t>
  </si>
  <si>
    <t>Aðrar eignir</t>
  </si>
  <si>
    <t>Langtímaskuldir</t>
  </si>
  <si>
    <t>Veðskuldir</t>
  </si>
  <si>
    <t>Aðrar langtímaskuldir</t>
  </si>
  <si>
    <t>Langtímaskuldir samtals</t>
  </si>
  <si>
    <t>Skammtímaskuldir samtals</t>
  </si>
  <si>
    <t>1.</t>
  </si>
  <si>
    <t>1.1</t>
  </si>
  <si>
    <t>1.2</t>
  </si>
  <si>
    <t>1.3</t>
  </si>
  <si>
    <t>2.</t>
  </si>
  <si>
    <t>Áritun skoðunarmanna</t>
  </si>
  <si>
    <t>Áritun aðalsafnaðarfundar</t>
  </si>
  <si>
    <t>Undirskrift formanns eða fundarritara</t>
  </si>
  <si>
    <t>3.</t>
  </si>
  <si>
    <t>4.</t>
  </si>
  <si>
    <t>dagsetning</t>
  </si>
  <si>
    <t>Áritun sóknarnefndar</t>
  </si>
  <si>
    <t>Sóknargjöld</t>
  </si>
  <si>
    <t>Tekjur alls</t>
  </si>
  <si>
    <t>Almennt safnaðarstarf</t>
  </si>
  <si>
    <t>Annar rekstrarkostnaður</t>
  </si>
  <si>
    <t>Gjöld alls</t>
  </si>
  <si>
    <t>2.1</t>
  </si>
  <si>
    <t>2.2</t>
  </si>
  <si>
    <t>2.3</t>
  </si>
  <si>
    <t>2.4</t>
  </si>
  <si>
    <t>Gjöld</t>
  </si>
  <si>
    <t>Önnur framlög og styrkir</t>
  </si>
  <si>
    <t>Sundurliðun vegna launa og launatengdra gjalda</t>
  </si>
  <si>
    <t>Rekstur eigna</t>
  </si>
  <si>
    <t>2.3.</t>
  </si>
  <si>
    <t>Viðhald eigna</t>
  </si>
  <si>
    <t>Ferðir og fundir</t>
  </si>
  <si>
    <t>Gjaldfærð eignakaup</t>
  </si>
  <si>
    <t>Reikningshald og endurskoðun</t>
  </si>
  <si>
    <t>Síma og tölvukostnaður</t>
  </si>
  <si>
    <t>Annar skrifstofukostnaður</t>
  </si>
  <si>
    <t>Viðhald kirkju</t>
  </si>
  <si>
    <t>Viðhald safnaðarheimilis</t>
  </si>
  <si>
    <t>Viðhald annarra eigna</t>
  </si>
  <si>
    <t>Annar stjórnunarkostnaður</t>
  </si>
  <si>
    <t>og  15. gr. starfsreglna nr. 734/1998</t>
  </si>
  <si>
    <t>2.5</t>
  </si>
  <si>
    <t>Tekjuafgangur (-halli) fyrir fjármagnsliði</t>
  </si>
  <si>
    <t>Fjármunatekjur og (fjármagnsgjöld)</t>
  </si>
  <si>
    <t>Tekjuafgangur (tekjuhalli)</t>
  </si>
  <si>
    <t>Símenntun starfsmanna</t>
  </si>
  <si>
    <t>Vaxtatekjur skammtímakrafna</t>
  </si>
  <si>
    <t>Vaxtatekjur langtímakrafna</t>
  </si>
  <si>
    <t>(Vaxtagjöld skammtímaskulda)</t>
  </si>
  <si>
    <t>(Vaxtagjöld langtímaskulda)</t>
  </si>
  <si>
    <t>Launatengd gjöld samtals</t>
  </si>
  <si>
    <t>Laun og launatengd gjöld samtals innifalin í liðum 2.1  til 2.4</t>
  </si>
  <si>
    <t>Framlag í héraðssjóð</t>
  </si>
  <si>
    <t>Laun og launatengd gjöld vegna helgihalds (2.1.1)</t>
  </si>
  <si>
    <t>Laun og launatengd gjöld vegna fræðslu (2.1.2)</t>
  </si>
  <si>
    <t>Laun og launatengd gjöld vegna kærleiksþjónustu (2.1.3)</t>
  </si>
  <si>
    <t xml:space="preserve">Laun samtals </t>
  </si>
  <si>
    <t>Laun og launatengd gjöld vegna annars safnaðarstarfs (2.1.4)</t>
  </si>
  <si>
    <t>Önnur laun og launatengd gjöld ( 2.2 - 2.4)</t>
  </si>
  <si>
    <t>Sem skiptast þannig á liði rekstrarreikningsins:</t>
  </si>
  <si>
    <t>Fastafjármunir samtals</t>
  </si>
  <si>
    <t xml:space="preserve">Fastafjármunir </t>
  </si>
  <si>
    <t>Endurmatsreikningur</t>
  </si>
  <si>
    <t>Óráðstafað eigið fé</t>
  </si>
  <si>
    <t>Endurmatsreikningur 1/1</t>
  </si>
  <si>
    <t>Endurmat ársins</t>
  </si>
  <si>
    <t>Endurmatsreikningur 31/12</t>
  </si>
  <si>
    <t>Óráðstafað eigið fé 1/1</t>
  </si>
  <si>
    <t>Rekstrarafkoma ársins</t>
  </si>
  <si>
    <t xml:space="preserve">Óráðstafað eigið fé 31/12 </t>
  </si>
  <si>
    <t>Aðrar skammtímaskuldir</t>
  </si>
  <si>
    <t>Skuld við kirkjugarð</t>
  </si>
  <si>
    <t>Skuld við lánastofnanir</t>
  </si>
  <si>
    <t>Óverðtryggð lán og vaxtakjör</t>
  </si>
  <si>
    <t>Langtímaskuldir samtals þ.m.t. næsta árs afborganir</t>
  </si>
  <si>
    <t>Næsta árs afborganir</t>
  </si>
  <si>
    <t>Afborganir af langtímaskuldum greinast þannig næstu ár:</t>
  </si>
  <si>
    <t>Síðar</t>
  </si>
  <si>
    <t>Tekjur umfram gjöld samkvæmt rekstrarreikningi</t>
  </si>
  <si>
    <t>Rekstrarliðir sem hafa ekki áhrif á fjárstreymi:</t>
  </si>
  <si>
    <t>Veltufé frá rekstri</t>
  </si>
  <si>
    <t>Breytingar á rekstrartengdum eignum og skuldum:</t>
  </si>
  <si>
    <t>Breytingar á rekstrartengdum eignum og skuldum</t>
  </si>
  <si>
    <t>Skammtímakröfur lækkun, (hækkun)</t>
  </si>
  <si>
    <t>Skammtímaskuldir hækkun, (lækkun)</t>
  </si>
  <si>
    <t>Handbært fé frá rekstri</t>
  </si>
  <si>
    <t>Rekstrarhreyfingar:</t>
  </si>
  <si>
    <t>Kaup á fastafjármunum</t>
  </si>
  <si>
    <t>Fjárfestingahreyfingar:</t>
  </si>
  <si>
    <t>Fjárfestingahreyfingar alls</t>
  </si>
  <si>
    <t>Afborganir af langtímalánum</t>
  </si>
  <si>
    <t>Fjármögnunarhreyfingar alls</t>
  </si>
  <si>
    <t>Handbært fé í ársbyrjun</t>
  </si>
  <si>
    <t>Handbært fé í árslok</t>
  </si>
  <si>
    <t>Hækkun (lækkun) á handbæru fé</t>
  </si>
  <si>
    <t>Fjármögnunarhreyfingar:</t>
  </si>
  <si>
    <t>3.1</t>
  </si>
  <si>
    <t>3.2</t>
  </si>
  <si>
    <t>3.3</t>
  </si>
  <si>
    <t>3.4</t>
  </si>
  <si>
    <t>3.5</t>
  </si>
  <si>
    <t>3.6</t>
  </si>
  <si>
    <t>3.7</t>
  </si>
  <si>
    <t>3.8</t>
  </si>
  <si>
    <t>4.2</t>
  </si>
  <si>
    <t>4.1</t>
  </si>
  <si>
    <t>4.3</t>
  </si>
  <si>
    <t>4.4</t>
  </si>
  <si>
    <t>4.5</t>
  </si>
  <si>
    <t>4.6</t>
  </si>
  <si>
    <t>4.7</t>
  </si>
  <si>
    <t>Bundnar innstæður vegna framkvæmda</t>
  </si>
  <si>
    <t>Verðbréf</t>
  </si>
  <si>
    <t>3.9</t>
  </si>
  <si>
    <t>Afskriftir</t>
  </si>
  <si>
    <t>Ársreikningur</t>
  </si>
  <si>
    <t>(sókn)</t>
  </si>
  <si>
    <t>(prófastsdæmi)</t>
  </si>
  <si>
    <t>Ársreikningi skal skilað fyrir 1. júní ár hvert, sbr. 5. gr. l. nr. 124/1997.</t>
  </si>
  <si>
    <t>Verðbætur af langtímaskuldum</t>
  </si>
  <si>
    <t>sóknar</t>
  </si>
  <si>
    <t>Kirkja</t>
  </si>
  <si>
    <t>Safnaðarheimili</t>
  </si>
  <si>
    <t>Aðrar fasteignir</t>
  </si>
  <si>
    <t>Ógreidd sóknargjöld</t>
  </si>
  <si>
    <t>Inneign hjá kirkjugarði</t>
  </si>
  <si>
    <t>Aðrar kröfur</t>
  </si>
  <si>
    <t>1.2.1</t>
  </si>
  <si>
    <t>1.2.2</t>
  </si>
  <si>
    <t>1.2.3</t>
  </si>
  <si>
    <t>1.2.4</t>
  </si>
  <si>
    <t>1.2.5</t>
  </si>
  <si>
    <t>Jöfnunarsjóður sókna</t>
  </si>
  <si>
    <t>Framlög frá héraðssjóði</t>
  </si>
  <si>
    <t>Framlag frá kirkjugarði</t>
  </si>
  <si>
    <t>Áheit og gjafir</t>
  </si>
  <si>
    <t>Önnur framlög</t>
  </si>
  <si>
    <t>1.1.1</t>
  </si>
  <si>
    <t>Almenn sóknargjöld</t>
  </si>
  <si>
    <t>1.3.1</t>
  </si>
  <si>
    <t>Leigutekjur</t>
  </si>
  <si>
    <t>1.3.2</t>
  </si>
  <si>
    <t>Rekstrartekjur</t>
  </si>
  <si>
    <t>1.3.3</t>
  </si>
  <si>
    <t>2.1.1</t>
  </si>
  <si>
    <t>Helgihald</t>
  </si>
  <si>
    <t>2.1.2</t>
  </si>
  <si>
    <t>Fræðsla</t>
  </si>
  <si>
    <t>2.1.3</t>
  </si>
  <si>
    <t>2.1.4</t>
  </si>
  <si>
    <t>Annað safnaðarstarf</t>
  </si>
  <si>
    <t>2.2.1</t>
  </si>
  <si>
    <t>Rekstur kirkju</t>
  </si>
  <si>
    <t>2.2.3</t>
  </si>
  <si>
    <t>Rekstur safnaðarheimilis</t>
  </si>
  <si>
    <t>2.2.4</t>
  </si>
  <si>
    <t>Rekstur annarra eigna</t>
  </si>
  <si>
    <t>2.3.1</t>
  </si>
  <si>
    <t>2.3.2</t>
  </si>
  <si>
    <t>2.3.3</t>
  </si>
  <si>
    <t>2.4.1</t>
  </si>
  <si>
    <t>2.4.2</t>
  </si>
  <si>
    <t>2.4.3</t>
  </si>
  <si>
    <t>2.4.4</t>
  </si>
  <si>
    <t>2.4.5</t>
  </si>
  <si>
    <t>2.4.6</t>
  </si>
  <si>
    <t>2.4.7</t>
  </si>
  <si>
    <t>2.4.8</t>
  </si>
  <si>
    <t>2.4.9</t>
  </si>
  <si>
    <t>2.5.1</t>
  </si>
  <si>
    <t>2.5.2</t>
  </si>
  <si>
    <t>2.5.3</t>
  </si>
  <si>
    <t>2.5.4</t>
  </si>
  <si>
    <t>3.1.1</t>
  </si>
  <si>
    <t>3.1.2</t>
  </si>
  <si>
    <t>3.1.3</t>
  </si>
  <si>
    <t>3.1.4</t>
  </si>
  <si>
    <t>2.5.5</t>
  </si>
  <si>
    <t>2.4.10</t>
  </si>
  <si>
    <t>Bundnar innstæður</t>
  </si>
  <si>
    <t>3.2.1</t>
  </si>
  <si>
    <t>3.3.1</t>
  </si>
  <si>
    <t>3.4.1</t>
  </si>
  <si>
    <t>4.1.1</t>
  </si>
  <si>
    <t>4.1.2</t>
  </si>
  <si>
    <t>4.2.1</t>
  </si>
  <si>
    <t>4.2.2</t>
  </si>
  <si>
    <t xml:space="preserve">Endurmatsreikningur </t>
  </si>
  <si>
    <t>Önnur gjöld</t>
  </si>
  <si>
    <t>Yfirlit um langtímaskuldir</t>
  </si>
  <si>
    <t xml:space="preserve">Staður  </t>
  </si>
  <si>
    <t>(sign)</t>
  </si>
  <si>
    <t>Í sóknarnefnd eru:</t>
  </si>
  <si>
    <t>og samþykktur þar samhljóða</t>
  </si>
  <si>
    <t>Ársreikningur þessi lagður fyrir aðalsafnaðarfund til staðfestingar þann</t>
  </si>
  <si>
    <t>Ársreikningur lagður fyrir sóknarnefnd til staðfestingar þann</t>
  </si>
  <si>
    <t>Sundurliðun efnahags</t>
  </si>
  <si>
    <t>Sundurliðun launa</t>
  </si>
  <si>
    <t>Sundurliðun langtímaskulda</t>
  </si>
  <si>
    <t>Annað</t>
  </si>
  <si>
    <t>Kærleiksþjónusta, líknar- og hjálparstarf</t>
  </si>
  <si>
    <t>Langtímaskuldir samtala</t>
  </si>
  <si>
    <t>Tekin ný langtímalán</t>
  </si>
  <si>
    <t>Aðrar fjármögnunarhreyfingar</t>
  </si>
  <si>
    <t>Aðrar fjárfestingahreyfingar</t>
  </si>
  <si>
    <t>4.8</t>
  </si>
  <si>
    <t>Afborganir af langtímaskuldum</t>
  </si>
  <si>
    <t>Skýringar og sundurliðanir</t>
  </si>
  <si>
    <t>Samtala afborganir af langtímaskuldum</t>
  </si>
  <si>
    <t>Skuldir</t>
  </si>
  <si>
    <t>Skuldir samtals</t>
  </si>
  <si>
    <t>Leiðbeiningar um reikningsskil sókna</t>
  </si>
  <si>
    <t xml:space="preserve">Skil á ársreikningi </t>
  </si>
  <si>
    <t>Áritanir</t>
  </si>
  <si>
    <t xml:space="preserve">Nauðsynlegt er að allir tilgreindir aðilar áriti ársreikninginn.  Hafi löggiltur endurskoðandi </t>
  </si>
  <si>
    <t xml:space="preserve">endurskoðað ársreikninginn og vottað hann með áritun sinni þarf sú áritun að fylgja með.  </t>
  </si>
  <si>
    <t xml:space="preserve">samtölur inn í rekstrar- og efnahagsreikning.  </t>
  </si>
  <si>
    <t>Rekstrarreikningur</t>
  </si>
  <si>
    <r>
      <t>1.1</t>
    </r>
    <r>
      <rPr>
        <b/>
        <sz val="7"/>
        <rFont val="Times New Roman"/>
        <family val="1"/>
      </rPr>
      <t xml:space="preserve">  </t>
    </r>
    <r>
      <rPr>
        <b/>
        <sz val="12"/>
        <rFont val="Times New Roman"/>
        <family val="1"/>
      </rPr>
      <t>Sóknargjöld</t>
    </r>
  </si>
  <si>
    <t>2.1.  Almennt safnaðarstarf</t>
  </si>
  <si>
    <r>
      <t>2.1.1  Helgihald</t>
    </r>
    <r>
      <rPr>
        <sz val="12"/>
        <rFont val="Times New Roman"/>
        <family val="1"/>
      </rPr>
      <t xml:space="preserve">  Undir þessum lið er færður kostnaður við guðsþjónustur, kyrrðar- </t>
    </r>
  </si>
  <si>
    <t xml:space="preserve">stundir o.fl.  Um er að ræða  kostnað vegna organista, kóra, hljóðfæraleikara, </t>
  </si>
  <si>
    <r>
      <t>2.1.2  Fræðsla</t>
    </r>
    <r>
      <rPr>
        <sz val="12"/>
        <rFont val="Times New Roman"/>
        <family val="1"/>
      </rPr>
      <t xml:space="preserve">  Hér er átt við kostnað vegna sunnudagaskóla, efniskostnað vegna </t>
    </r>
  </si>
  <si>
    <t xml:space="preserve">barna- og æskulýðsstarfs. Einnig kostnaður vegna fermingarfræðslu og </t>
  </si>
  <si>
    <t>fullorðinsfræðslu.</t>
  </si>
  <si>
    <r>
      <t xml:space="preserve">2.1.3  Kærleiksþjónusta, líknar- og hjálparstarf  </t>
    </r>
    <r>
      <rPr>
        <sz val="12"/>
        <rFont val="Times New Roman"/>
        <family val="1"/>
      </rPr>
      <t xml:space="preserve">Hér er einkum átt við </t>
    </r>
  </si>
  <si>
    <t xml:space="preserve">heimsóknarþjónustu, opið hús fyrir aldraða og líknarstarf.  Hér eru færðir styrkir til </t>
  </si>
  <si>
    <t>hjálpar- og líknarstarfs.</t>
  </si>
  <si>
    <r>
      <t>2.1.4  Annað safnaðarstarf</t>
    </r>
    <r>
      <rPr>
        <sz val="12"/>
        <rFont val="Times New Roman"/>
        <family val="1"/>
      </rPr>
      <t xml:space="preserve">   Annar kostnaður við safnaðarstarf er færður hér eins </t>
    </r>
  </si>
  <si>
    <t>og kostnaður vegna tónlistar-, menningar- og listastarfs í kirkjunni.</t>
  </si>
  <si>
    <t xml:space="preserve">Launaframtal skal vera í samræmi við laun og launatengd gjöld.  Vakin er athygli á því að </t>
  </si>
  <si>
    <t>Ríkisendurskoðun er heimilt að kalla eftir bókhaldsgögnum, þar með talið launaframtali.</t>
  </si>
  <si>
    <t xml:space="preserve">Óskað er eftir sundurliðun launa með ársreikningi í heildarlaun og launatengd gjöld annars </t>
  </si>
  <si>
    <t xml:space="preserve">vegar  og hins vegar hvernig launagjöldin skiptast á rekstrarliði sem innifalin eru í  </t>
  </si>
  <si>
    <t>liðum 2.1. til 2.4.</t>
  </si>
  <si>
    <t>Efnahagsreikningur</t>
  </si>
  <si>
    <t xml:space="preserve">Eignir sem eru ekki færðar í efnahagsreikning skal færa á eignaskrá.  </t>
  </si>
  <si>
    <t>3.1 Fasteignir</t>
  </si>
  <si>
    <t xml:space="preserve">þess fært í gegnum eigið fé.  Um reglulegar afskriftir í rekstrarreikningi er ekki að ræða.  </t>
  </si>
  <si>
    <t xml:space="preserve">við byggingarkostnað að teknu tilliti til aldurs, slits, viðhalds og ástands eignarinnar að </t>
  </si>
  <si>
    <t>öðru leyti.</t>
  </si>
  <si>
    <t xml:space="preserve">3.4 Bundnar innstæður </t>
  </si>
  <si>
    <t xml:space="preserve">Sóknir sem hyggja á framkvæmdir, nýbyggingar eða endurbætur, geta lagt til hliðar í </t>
  </si>
  <si>
    <t>framkvæmdasjóð.</t>
  </si>
  <si>
    <t>4.3 Veðskuldir</t>
  </si>
  <si>
    <t>Ef um veðskuldir er að ræða þarf að koma fram hvaða eign er að veði fyrir skuldinni.</t>
  </si>
  <si>
    <t>Óskað er eftir áætlun um hvernig langtímaskuldir greiðast á næstu árum (án vaxta).</t>
  </si>
  <si>
    <t>3.2.2</t>
  </si>
  <si>
    <t>reikningsskilaaðferðir.</t>
  </si>
  <si>
    <t>Skuldir við Jöfnunarsjóð</t>
  </si>
  <si>
    <t>Laun og launatengd gjöld vegna skrifstofuhalds</t>
  </si>
  <si>
    <r>
      <t>Í skýringum</t>
    </r>
    <r>
      <rPr>
        <sz val="12"/>
        <rFont val="Times New Roman"/>
        <family val="1"/>
      </rPr>
      <t xml:space="preserve"> efst skal koma fram að reikningur sé gerður i samræmi við lög og góða</t>
    </r>
  </si>
  <si>
    <t xml:space="preserve">Sá texti sem er innan hornklofa er valkvæður og ber að breyta textanum í samræmi við </t>
  </si>
  <si>
    <t>ári. Almennt gilda lög nr. 145/1994 um bókhald og lög nr.144/1994 um gerð ársreikninga,</t>
  </si>
  <si>
    <t>með þeirri undantekningu að fasteignir skulu færðar á brunabótamati.</t>
  </si>
  <si>
    <t xml:space="preserve">Brunabótamat tekur til þeirra efnislegu verðmæta húseignar sem geta  eyðilagst í eldi og miðast </t>
  </si>
  <si>
    <t>Hér eru færðar tekjur vegna sóknargjalda áður en framlag héraðssjóðs er greitt þ.e.</t>
  </si>
  <si>
    <r>
      <t xml:space="preserve">Færa skal fjárhæðir inn í </t>
    </r>
    <r>
      <rPr>
        <b/>
        <sz val="12"/>
        <rFont val="Times New Roman"/>
        <family val="1"/>
      </rPr>
      <t>skyggða reiti sundurliðunardálka ársreikningsins</t>
    </r>
    <r>
      <rPr>
        <sz val="12"/>
        <rFont val="Times New Roman"/>
        <family val="1"/>
      </rPr>
      <t xml:space="preserve"> og varpast þá </t>
    </r>
  </si>
  <si>
    <t>brúttó fjárhæð.  Framlag í héraðssjóð er fært undir gjaldalið 2.4.7 - annar rekstrarkostnaður</t>
  </si>
  <si>
    <t>Hægt er að nálgast uppgjör sóknargjalda inn á vef Fjársýslu ríkissins; fjs.is</t>
  </si>
  <si>
    <t>reikningsskilavenjur og fylgt sé í meginatriðum sömu reikningsskilaaðferðum og frá fyrra</t>
  </si>
  <si>
    <t xml:space="preserve">Hér skal færa öll gjöld að meðtöldum launum og launatengdum gjöldum eftir því sem við á.  </t>
  </si>
  <si>
    <t>einsöngvara svo og sálmabækur, skreytingar og annað sem tilheyrir.</t>
  </si>
  <si>
    <r>
      <t xml:space="preserve">Fasteignir sókna skulu færðar á </t>
    </r>
    <r>
      <rPr>
        <b/>
        <sz val="12"/>
        <rFont val="Times New Roman"/>
        <family val="1"/>
      </rPr>
      <t xml:space="preserve">brunabótamati </t>
    </r>
    <r>
      <rPr>
        <sz val="12"/>
        <rFont val="Times New Roman"/>
        <family val="1"/>
      </rPr>
      <t xml:space="preserve"> og á árlegt endurmat </t>
    </r>
  </si>
  <si>
    <t xml:space="preserve">Eingöngu er tekið við ársreikningi á meðfylgjandi formi.   </t>
  </si>
  <si>
    <t xml:space="preserve">Aukaframlag til sókna </t>
  </si>
  <si>
    <t>1.2.6</t>
  </si>
  <si>
    <t>Sóknum  ber að senda undirritaðan ársreikning á pdf-skjali á þjónustuvef kirkjnunar, naust.kirkjan.is</t>
  </si>
  <si>
    <t>Á þjónustuvefnum eru skráðar helstu lykiltölur  úr ársreikingi sóknarinnar.</t>
  </si>
  <si>
    <t>Hlaða þarf upp pdf eintaki af ársreikningnum á þjónustuvefinn á sama stað og skráning lykiltalna.</t>
  </si>
  <si>
    <t>aðgang að þjónustuvef hafa prestar, formaður, ritari og gjaldkeri sóknarnefnda.</t>
  </si>
  <si>
    <t>Fyrirspurnir um ársreikinga sendist á,  arsreikningar@kirkjan.is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</si>
</sst>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
    <numFmt numFmtId="166" formatCode="#,##0\ ;\(#,##0\)"/>
    <numFmt numFmtId="167" formatCode="@\ *."/>
    <numFmt numFmtId="168" formatCode="#,##0;&quot;(&quot;#,##0\ \)"/>
    <numFmt numFmtId="169" formatCode="@\ \ "/>
    <numFmt numFmtId="170" formatCode="@\ \ *."/>
    <numFmt numFmtId="171" formatCode="0\ "/>
    <numFmt numFmtId="172" formatCode="@\ \ \ \ \ \ *."/>
    <numFmt numFmtId="173" formatCode="@\ "/>
    <numFmt numFmtId="174" formatCode="dd\.mm\.yyyy"/>
  </numFmts>
  <fonts count="46" x14ac:knownFonts="1">
    <font>
      <sz val="10"/>
      <name val="MS Sans Serif"/>
    </font>
    <font>
      <b/>
      <sz val="10"/>
      <name val="MS Sans Serif"/>
    </font>
    <font>
      <sz val="10"/>
      <name val="MS Sans Serif"/>
    </font>
    <font>
      <sz val="10"/>
      <name val="Times New Roman"/>
      <family val="1"/>
    </font>
    <font>
      <sz val="12"/>
      <name val="Times New Roman"/>
      <family val="1"/>
    </font>
    <font>
      <sz val="12"/>
      <name val="Times New Roman"/>
      <family val="1"/>
    </font>
    <font>
      <sz val="10"/>
      <name val="Times New Roman"/>
      <family val="1"/>
    </font>
    <font>
      <sz val="12"/>
      <name val="Times New Roman"/>
      <family val="1"/>
    </font>
    <font>
      <b/>
      <sz val="12"/>
      <name val="Times New Roman"/>
      <family val="1"/>
    </font>
    <font>
      <sz val="14"/>
      <name val="Times New Roman"/>
      <family val="1"/>
    </font>
    <font>
      <b/>
      <i/>
      <sz val="12"/>
      <name val="Times New Roman"/>
      <family val="1"/>
    </font>
    <font>
      <b/>
      <sz val="14"/>
      <name val="Times New Roman"/>
      <family val="1"/>
    </font>
    <font>
      <b/>
      <sz val="16"/>
      <name val="Times New Roman"/>
      <family val="1"/>
    </font>
    <font>
      <sz val="11"/>
      <name val="Times New Roman"/>
      <family val="1"/>
    </font>
    <font>
      <sz val="16"/>
      <name val="Times New Roman"/>
      <family val="1"/>
    </font>
    <font>
      <b/>
      <sz val="10"/>
      <name val="Times New Roman"/>
      <family val="1"/>
    </font>
    <font>
      <i/>
      <sz val="12"/>
      <name val="Times New Roman"/>
      <family val="1"/>
    </font>
    <font>
      <u/>
      <sz val="10"/>
      <color indexed="12"/>
      <name val="MS Sans Serif"/>
    </font>
    <font>
      <b/>
      <sz val="12"/>
      <color indexed="10"/>
      <name val="Times New Roman"/>
      <family val="1"/>
    </font>
    <font>
      <b/>
      <sz val="28"/>
      <name val="Times New Roman"/>
      <family val="1"/>
    </font>
    <font>
      <i/>
      <sz val="9"/>
      <name val="Times New Roman"/>
      <family val="1"/>
    </font>
    <font>
      <i/>
      <sz val="10"/>
      <name val="Times New Roman"/>
      <family val="1"/>
    </font>
    <font>
      <b/>
      <sz val="11"/>
      <name val="Times New Roman"/>
      <family val="1"/>
    </font>
    <font>
      <b/>
      <i/>
      <sz val="11"/>
      <name val="Times New Roman"/>
      <family val="1"/>
    </font>
    <font>
      <i/>
      <sz val="11"/>
      <name val="Times New Roman"/>
      <family val="1"/>
    </font>
    <font>
      <b/>
      <sz val="10"/>
      <color indexed="16"/>
      <name val="Times New Roman"/>
      <family val="1"/>
    </font>
    <font>
      <sz val="10"/>
      <name val="MS Sans Serif"/>
    </font>
    <font>
      <sz val="10"/>
      <color indexed="43"/>
      <name val="Times New Roman"/>
      <family val="1"/>
    </font>
    <font>
      <b/>
      <sz val="14"/>
      <color indexed="43"/>
      <name val="Times New Roman"/>
      <family val="1"/>
    </font>
    <font>
      <sz val="12"/>
      <color indexed="43"/>
      <name val="Times New Roman"/>
      <family val="1"/>
    </font>
    <font>
      <sz val="16"/>
      <color indexed="43"/>
      <name val="Times New Roman"/>
      <family val="1"/>
    </font>
    <font>
      <b/>
      <sz val="11"/>
      <color indexed="17"/>
      <name val="Times New Roman"/>
      <family val="1"/>
    </font>
    <font>
      <sz val="10"/>
      <color indexed="17"/>
      <name val="MS Sans Serif"/>
    </font>
    <font>
      <b/>
      <sz val="12"/>
      <color indexed="17"/>
      <name val="Times New Roman"/>
      <family val="1"/>
    </font>
    <font>
      <sz val="11"/>
      <color indexed="17"/>
      <name val="Times New Roman"/>
      <family val="1"/>
    </font>
    <font>
      <sz val="10"/>
      <color indexed="12"/>
      <name val="Times New Roman"/>
      <family val="1"/>
    </font>
    <font>
      <sz val="10"/>
      <color indexed="48"/>
      <name val="Times New Roman"/>
      <family val="1"/>
    </font>
    <font>
      <b/>
      <sz val="12"/>
      <color indexed="43"/>
      <name val="Times New Roman"/>
      <family val="1"/>
    </font>
    <font>
      <vertAlign val="superscript"/>
      <sz val="10"/>
      <name val="Times New Roman"/>
      <family val="1"/>
    </font>
    <font>
      <b/>
      <sz val="10"/>
      <color indexed="61"/>
      <name val="Times New Roman"/>
      <family val="1"/>
    </font>
    <font>
      <sz val="10"/>
      <color indexed="10"/>
      <name val="Times New Roman"/>
      <family val="1"/>
    </font>
    <font>
      <b/>
      <sz val="7"/>
      <name val="Times New Roman"/>
      <family val="1"/>
    </font>
    <font>
      <b/>
      <sz val="10"/>
      <name val="MS Sans Serif"/>
      <family val="2"/>
    </font>
    <font>
      <sz val="10"/>
      <name val="MS Sans Serif"/>
      <family val="2"/>
    </font>
    <font>
      <sz val="14"/>
      <color rgb="FF002060"/>
      <name val="Times New Roman"/>
      <family val="1"/>
    </font>
    <font>
      <sz val="14"/>
      <color rgb="FF002060"/>
      <name val="MS Sans Serif"/>
    </font>
  </fonts>
  <fills count="8">
    <fill>
      <patternFill patternType="none"/>
    </fill>
    <fill>
      <patternFill patternType="gray125"/>
    </fill>
    <fill>
      <patternFill patternType="solid">
        <fgColor indexed="47"/>
        <bgColor indexed="64"/>
      </patternFill>
    </fill>
    <fill>
      <patternFill patternType="solid">
        <fgColor indexed="48"/>
        <bgColor indexed="64"/>
      </patternFill>
    </fill>
    <fill>
      <patternFill patternType="solid">
        <fgColor indexed="18"/>
        <bgColor indexed="64"/>
      </patternFill>
    </fill>
    <fill>
      <patternFill patternType="solid">
        <fgColor indexed="9"/>
        <bgColor indexed="64"/>
      </patternFill>
    </fill>
    <fill>
      <patternFill patternType="solid">
        <fgColor theme="2"/>
        <bgColor indexed="64"/>
      </patternFill>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right/>
      <top/>
      <bottom style="medium">
        <color indexed="64"/>
      </bottom>
      <diagonal/>
    </border>
    <border>
      <left/>
      <right/>
      <top/>
      <bottom style="thin">
        <color indexed="48"/>
      </bottom>
      <diagonal/>
    </border>
    <border>
      <left/>
      <right/>
      <top style="thin">
        <color indexed="64"/>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195">
    <xf numFmtId="0" fontId="0" fillId="0" borderId="0" xfId="0"/>
    <xf numFmtId="0" fontId="3" fillId="0" borderId="0" xfId="0" applyFont="1"/>
    <xf numFmtId="0" fontId="5" fillId="0" borderId="0" xfId="0" applyFont="1"/>
    <xf numFmtId="0" fontId="7" fillId="0" borderId="0" xfId="0" applyFont="1"/>
    <xf numFmtId="0" fontId="8" fillId="0" borderId="0" xfId="0" applyFont="1"/>
    <xf numFmtId="1" fontId="8" fillId="0" borderId="0" xfId="0" applyNumberFormat="1" applyFont="1" applyAlignment="1">
      <alignment horizontal="right"/>
    </xf>
    <xf numFmtId="168" fontId="7" fillId="0" borderId="0" xfId="0" applyNumberFormat="1" applyFont="1"/>
    <xf numFmtId="0" fontId="7" fillId="0" borderId="0" xfId="0" applyFont="1" applyAlignment="1">
      <alignment horizontal="center"/>
    </xf>
    <xf numFmtId="0" fontId="10" fillId="0" borderId="0" xfId="0" applyFont="1"/>
    <xf numFmtId="0" fontId="8" fillId="0" borderId="0" xfId="0" applyFont="1" applyAlignment="1">
      <alignment horizontal="center"/>
    </xf>
    <xf numFmtId="171" fontId="8" fillId="0" borderId="0" xfId="0" quotePrefix="1" applyNumberFormat="1" applyFont="1" applyAlignment="1">
      <alignment horizontal="right"/>
    </xf>
    <xf numFmtId="167" fontId="7" fillId="0" borderId="0" xfId="0" applyNumberFormat="1" applyFont="1" applyAlignment="1">
      <alignment horizontal="centerContinuous"/>
    </xf>
    <xf numFmtId="166" fontId="7" fillId="0" borderId="0" xfId="0" applyNumberFormat="1" applyFont="1" applyAlignment="1">
      <alignment horizontal="right"/>
    </xf>
    <xf numFmtId="0" fontId="7" fillId="0" borderId="0" xfId="0" applyFont="1" applyAlignment="1">
      <alignment horizontal="right"/>
    </xf>
    <xf numFmtId="166" fontId="8" fillId="0" borderId="0" xfId="0" quotePrefix="1" applyNumberFormat="1" applyFont="1" applyAlignment="1">
      <alignment horizontal="right"/>
    </xf>
    <xf numFmtId="166" fontId="8" fillId="0" borderId="0" xfId="0" applyNumberFormat="1" applyFont="1" applyAlignment="1">
      <alignment horizontal="right"/>
    </xf>
    <xf numFmtId="0" fontId="13" fillId="0" borderId="0" xfId="0" applyFont="1"/>
    <xf numFmtId="0" fontId="14" fillId="0" borderId="0" xfId="0" applyFont="1"/>
    <xf numFmtId="168" fontId="8" fillId="0" borderId="0" xfId="0" applyNumberFormat="1" applyFont="1"/>
    <xf numFmtId="167" fontId="7" fillId="0" borderId="0" xfId="0" quotePrefix="1" applyNumberFormat="1" applyFont="1" applyAlignment="1">
      <alignment horizontal="centerContinuous"/>
    </xf>
    <xf numFmtId="0" fontId="15" fillId="0" borderId="0" xfId="0" applyFont="1"/>
    <xf numFmtId="16" fontId="8" fillId="0" borderId="0" xfId="0" quotePrefix="1" applyNumberFormat="1" applyFont="1"/>
    <xf numFmtId="167" fontId="8" fillId="0" borderId="0" xfId="0" quotePrefix="1" applyNumberFormat="1" applyFont="1" applyAlignment="1">
      <alignment horizontal="centerContinuous"/>
    </xf>
    <xf numFmtId="170" fontId="7" fillId="0" borderId="0" xfId="0" applyNumberFormat="1" applyFont="1"/>
    <xf numFmtId="164" fontId="7" fillId="0" borderId="0" xfId="0" applyNumberFormat="1" applyFont="1" applyAlignment="1">
      <alignment horizontal="right"/>
    </xf>
    <xf numFmtId="0" fontId="11" fillId="0" borderId="0" xfId="0" applyFont="1"/>
    <xf numFmtId="173" fontId="8" fillId="0" borderId="0" xfId="0" quotePrefix="1" applyNumberFormat="1" applyFont="1" applyAlignment="1">
      <alignment horizontal="right"/>
    </xf>
    <xf numFmtId="164" fontId="8" fillId="0" borderId="0" xfId="0" applyNumberFormat="1" applyFont="1" applyAlignment="1">
      <alignment horizontal="right"/>
    </xf>
    <xf numFmtId="49" fontId="8" fillId="0" borderId="0" xfId="0" applyNumberFormat="1" applyFont="1"/>
    <xf numFmtId="0" fontId="8" fillId="0" borderId="0" xfId="0" applyFont="1" applyAlignment="1">
      <alignment horizontal="right"/>
    </xf>
    <xf numFmtId="0" fontId="8" fillId="0" borderId="0" xfId="0" applyFont="1" applyAlignment="1">
      <alignment horizontal="left"/>
    </xf>
    <xf numFmtId="0" fontId="7" fillId="2" borderId="0" xfId="0" applyFont="1" applyFill="1"/>
    <xf numFmtId="0" fontId="4" fillId="0" borderId="0" xfId="0" applyFont="1"/>
    <xf numFmtId="0" fontId="6" fillId="0" borderId="0" xfId="0" applyFont="1"/>
    <xf numFmtId="164" fontId="18" fillId="0" borderId="0" xfId="0" applyNumberFormat="1" applyFont="1" applyAlignment="1">
      <alignment horizontal="center"/>
    </xf>
    <xf numFmtId="0" fontId="8" fillId="2" borderId="0" xfId="0" applyFont="1" applyFill="1"/>
    <xf numFmtId="0" fontId="8" fillId="2" borderId="0" xfId="0" applyFont="1" applyFill="1" applyAlignment="1">
      <alignment horizontal="center"/>
    </xf>
    <xf numFmtId="0" fontId="7" fillId="2" borderId="0" xfId="0" applyFont="1" applyFill="1" applyAlignment="1">
      <alignment horizontal="center"/>
    </xf>
    <xf numFmtId="164" fontId="7" fillId="2" borderId="0" xfId="0" applyNumberFormat="1" applyFont="1" applyFill="1" applyAlignment="1">
      <alignment horizontal="right"/>
    </xf>
    <xf numFmtId="0" fontId="3" fillId="2" borderId="0" xfId="0" applyFont="1" applyFill="1"/>
    <xf numFmtId="0" fontId="14" fillId="2" borderId="0" xfId="0" applyFont="1" applyFill="1"/>
    <xf numFmtId="0" fontId="5" fillId="2" borderId="0" xfId="0" applyFont="1" applyFill="1"/>
    <xf numFmtId="0" fontId="13" fillId="2" borderId="0" xfId="0" applyFont="1" applyFill="1"/>
    <xf numFmtId="168" fontId="8" fillId="2" borderId="0" xfId="0" applyNumberFormat="1" applyFont="1" applyFill="1"/>
    <xf numFmtId="0" fontId="22" fillId="0" borderId="0" xfId="0" applyFont="1"/>
    <xf numFmtId="0" fontId="23" fillId="0" borderId="0" xfId="0" applyFont="1"/>
    <xf numFmtId="166" fontId="13" fillId="0" borderId="0" xfId="0" applyNumberFormat="1" applyFont="1" applyAlignment="1">
      <alignment horizontal="right"/>
    </xf>
    <xf numFmtId="49" fontId="22" fillId="0" borderId="0" xfId="0" applyNumberFormat="1" applyFont="1"/>
    <xf numFmtId="170" fontId="13" fillId="0" borderId="0" xfId="0" applyNumberFormat="1" applyFont="1"/>
    <xf numFmtId="0" fontId="13" fillId="0" borderId="0" xfId="0" applyFont="1" applyAlignment="1">
      <alignment horizontal="right"/>
    </xf>
    <xf numFmtId="167" fontId="13" fillId="0" borderId="0" xfId="0" quotePrefix="1" applyNumberFormat="1" applyFont="1" applyAlignment="1">
      <alignment horizontal="centerContinuous"/>
    </xf>
    <xf numFmtId="16" fontId="13" fillId="0" borderId="0" xfId="0" quotePrefix="1" applyNumberFormat="1" applyFont="1"/>
    <xf numFmtId="164" fontId="13" fillId="0" borderId="0" xfId="0" applyNumberFormat="1" applyFont="1" applyAlignment="1">
      <alignment horizontal="right"/>
    </xf>
    <xf numFmtId="164" fontId="22" fillId="0" borderId="0" xfId="0" applyNumberFormat="1" applyFont="1" applyAlignment="1">
      <alignment horizontal="right"/>
    </xf>
    <xf numFmtId="0" fontId="22" fillId="2" borderId="0" xfId="0" applyFont="1" applyFill="1"/>
    <xf numFmtId="16" fontId="22" fillId="0" borderId="0" xfId="0" quotePrefix="1" applyNumberFormat="1" applyFont="1"/>
    <xf numFmtId="0" fontId="22" fillId="0" borderId="0" xfId="0" applyFont="1" applyAlignment="1">
      <alignment horizontal="right"/>
    </xf>
    <xf numFmtId="0" fontId="22" fillId="0" borderId="0" xfId="0" applyFont="1" applyAlignment="1">
      <alignment horizontal="left"/>
    </xf>
    <xf numFmtId="171" fontId="22" fillId="0" borderId="0" xfId="0" quotePrefix="1" applyNumberFormat="1" applyFont="1" applyAlignment="1">
      <alignment horizontal="right"/>
    </xf>
    <xf numFmtId="167" fontId="13" fillId="0" borderId="0" xfId="0" applyNumberFormat="1" applyFont="1" applyAlignment="1">
      <alignment horizontal="left"/>
    </xf>
    <xf numFmtId="166" fontId="22" fillId="0" borderId="0" xfId="0" applyNumberFormat="1" applyFont="1" applyAlignment="1">
      <alignment horizontal="right"/>
    </xf>
    <xf numFmtId="0" fontId="13" fillId="0" borderId="0" xfId="0" quotePrefix="1" applyFont="1"/>
    <xf numFmtId="173" fontId="22" fillId="0" borderId="0" xfId="0" quotePrefix="1" applyNumberFormat="1" applyFont="1" applyAlignment="1">
      <alignment horizontal="right"/>
    </xf>
    <xf numFmtId="1" fontId="22" fillId="0" borderId="0" xfId="0" applyNumberFormat="1" applyFont="1" applyAlignment="1">
      <alignment horizontal="right"/>
    </xf>
    <xf numFmtId="49" fontId="7" fillId="0" borderId="0" xfId="0" applyNumberFormat="1" applyFont="1"/>
    <xf numFmtId="49" fontId="13" fillId="0" borderId="0" xfId="0" applyNumberFormat="1" applyFont="1"/>
    <xf numFmtId="164" fontId="13" fillId="0" borderId="1" xfId="0" applyNumberFormat="1" applyFont="1" applyBorder="1" applyAlignment="1">
      <alignment horizontal="right"/>
    </xf>
    <xf numFmtId="170" fontId="13" fillId="0" borderId="0" xfId="0" applyNumberFormat="1" applyFont="1" applyAlignment="1">
      <alignment horizontal="left"/>
    </xf>
    <xf numFmtId="173" fontId="22" fillId="0" borderId="0" xfId="0" applyNumberFormat="1" applyFont="1" applyAlignment="1">
      <alignment horizontal="right"/>
    </xf>
    <xf numFmtId="173" fontId="13" fillId="0" borderId="0" xfId="0" applyNumberFormat="1" applyFont="1" applyAlignment="1">
      <alignment horizontal="right"/>
    </xf>
    <xf numFmtId="0" fontId="4" fillId="2" borderId="0" xfId="0" applyFont="1" applyFill="1"/>
    <xf numFmtId="0" fontId="15" fillId="2" borderId="0" xfId="0" applyFont="1" applyFill="1"/>
    <xf numFmtId="49" fontId="6" fillId="0" borderId="0" xfId="0" applyNumberFormat="1" applyFont="1" applyAlignment="1">
      <alignment horizontal="right"/>
    </xf>
    <xf numFmtId="49" fontId="22" fillId="0" borderId="0" xfId="0" applyNumberFormat="1" applyFont="1" applyAlignment="1">
      <alignment horizontal="left"/>
    </xf>
    <xf numFmtId="173" fontId="22" fillId="0" borderId="0" xfId="0" applyNumberFormat="1" applyFont="1" applyAlignment="1">
      <alignment horizontal="left"/>
    </xf>
    <xf numFmtId="167" fontId="6" fillId="0" borderId="0" xfId="0" applyNumberFormat="1" applyFont="1" applyAlignment="1">
      <alignment horizontal="centerContinuous"/>
    </xf>
    <xf numFmtId="3" fontId="6" fillId="2" borderId="0" xfId="0" applyNumberFormat="1" applyFont="1" applyFill="1" applyProtection="1">
      <protection locked="0"/>
    </xf>
    <xf numFmtId="173" fontId="15" fillId="0" borderId="0" xfId="0" applyNumberFormat="1" applyFont="1" applyAlignment="1">
      <alignment horizontal="right"/>
    </xf>
    <xf numFmtId="3" fontId="25" fillId="0" borderId="2" xfId="0" applyNumberFormat="1" applyFont="1" applyBorder="1"/>
    <xf numFmtId="0" fontId="26" fillId="0" borderId="0" xfId="0" applyFont="1"/>
    <xf numFmtId="3" fontId="6" fillId="0" borderId="0" xfId="0" applyNumberFormat="1" applyFont="1"/>
    <xf numFmtId="49" fontId="22" fillId="0" borderId="0" xfId="0" applyNumberFormat="1" applyFont="1" applyAlignment="1">
      <alignment horizontal="right"/>
    </xf>
    <xf numFmtId="3" fontId="25" fillId="0" borderId="0" xfId="0" applyNumberFormat="1" applyFont="1"/>
    <xf numFmtId="0" fontId="6" fillId="0" borderId="0" xfId="0" applyFont="1" applyAlignment="1">
      <alignment horizontal="right"/>
    </xf>
    <xf numFmtId="0" fontId="6" fillId="3" borderId="0" xfId="0" applyFont="1" applyFill="1"/>
    <xf numFmtId="49" fontId="6" fillId="3" borderId="0" xfId="0" applyNumberFormat="1" applyFont="1" applyFill="1" applyAlignment="1">
      <alignment horizontal="right"/>
    </xf>
    <xf numFmtId="3" fontId="6" fillId="3" borderId="0" xfId="0" applyNumberFormat="1" applyFont="1" applyFill="1"/>
    <xf numFmtId="0" fontId="29" fillId="4" borderId="0" xfId="0" applyFont="1" applyFill="1"/>
    <xf numFmtId="0" fontId="28" fillId="4" borderId="0" xfId="0" applyFont="1" applyFill="1" applyAlignment="1">
      <alignment horizontal="centerContinuous"/>
    </xf>
    <xf numFmtId="0" fontId="29" fillId="4" borderId="0" xfId="0" applyFont="1" applyFill="1" applyAlignment="1">
      <alignment horizontal="centerContinuous"/>
    </xf>
    <xf numFmtId="164" fontId="29" fillId="4" borderId="0" xfId="0" applyNumberFormat="1" applyFont="1" applyFill="1" applyAlignment="1">
      <alignment horizontal="centerContinuous"/>
    </xf>
    <xf numFmtId="0" fontId="30" fillId="4" borderId="0" xfId="0" applyFont="1" applyFill="1"/>
    <xf numFmtId="166" fontId="31" fillId="0" borderId="2" xfId="0" applyNumberFormat="1" applyFont="1" applyBorder="1" applyAlignment="1">
      <alignment horizontal="right"/>
    </xf>
    <xf numFmtId="0" fontId="32" fillId="0" borderId="0" xfId="0" applyFont="1"/>
    <xf numFmtId="166" fontId="31" fillId="0" borderId="3" xfId="0" applyNumberFormat="1" applyFont="1" applyBorder="1" applyAlignment="1">
      <alignment horizontal="right"/>
    </xf>
    <xf numFmtId="0" fontId="27" fillId="3" borderId="0" xfId="0" applyFont="1" applyFill="1"/>
    <xf numFmtId="166" fontId="31" fillId="0" borderId="0" xfId="0" applyNumberFormat="1" applyFont="1" applyAlignment="1">
      <alignment horizontal="right"/>
    </xf>
    <xf numFmtId="166" fontId="31" fillId="0" borderId="4" xfId="0" applyNumberFormat="1" applyFont="1" applyBorder="1" applyAlignment="1">
      <alignment horizontal="right"/>
    </xf>
    <xf numFmtId="166" fontId="33" fillId="0" borderId="3" xfId="0" applyNumberFormat="1" applyFont="1" applyBorder="1" applyAlignment="1">
      <alignment horizontal="right"/>
    </xf>
    <xf numFmtId="166" fontId="33" fillId="0" borderId="4" xfId="0" applyNumberFormat="1" applyFont="1" applyBorder="1" applyAlignment="1">
      <alignment horizontal="right"/>
    </xf>
    <xf numFmtId="164" fontId="31" fillId="0" borderId="4" xfId="0" applyNumberFormat="1" applyFont="1" applyBorder="1" applyAlignment="1">
      <alignment horizontal="right"/>
    </xf>
    <xf numFmtId="166" fontId="34" fillId="0" borderId="0" xfId="0" applyNumberFormat="1" applyFont="1" applyAlignment="1">
      <alignment horizontal="right"/>
    </xf>
    <xf numFmtId="164" fontId="31" fillId="0" borderId="0" xfId="0" applyNumberFormat="1" applyFont="1" applyAlignment="1">
      <alignment horizontal="right"/>
    </xf>
    <xf numFmtId="166" fontId="31" fillId="0" borderId="1" xfId="0" applyNumberFormat="1" applyFont="1" applyBorder="1" applyAlignment="1">
      <alignment horizontal="right"/>
    </xf>
    <xf numFmtId="164" fontId="34" fillId="0" borderId="0" xfId="0" applyNumberFormat="1" applyFont="1" applyAlignment="1">
      <alignment horizontal="right"/>
    </xf>
    <xf numFmtId="166" fontId="31" fillId="0" borderId="5" xfId="0" applyNumberFormat="1" applyFont="1" applyBorder="1" applyAlignment="1">
      <alignment horizontal="right"/>
    </xf>
    <xf numFmtId="166" fontId="13" fillId="2" borderId="0" xfId="0" applyNumberFormat="1" applyFont="1" applyFill="1" applyAlignment="1" applyProtection="1">
      <alignment horizontal="right"/>
      <protection locked="0"/>
    </xf>
    <xf numFmtId="0" fontId="24" fillId="0" borderId="0" xfId="0" applyFont="1"/>
    <xf numFmtId="0" fontId="6" fillId="5" borderId="0" xfId="0" applyFont="1" applyFill="1"/>
    <xf numFmtId="0" fontId="6" fillId="0" borderId="6" xfId="0" applyFont="1" applyBorder="1"/>
    <xf numFmtId="49" fontId="6" fillId="0" borderId="6" xfId="0" applyNumberFormat="1" applyFont="1" applyBorder="1" applyAlignment="1">
      <alignment horizontal="right"/>
    </xf>
    <xf numFmtId="3" fontId="6" fillId="0" borderId="6" xfId="0" applyNumberFormat="1" applyFont="1" applyBorder="1"/>
    <xf numFmtId="49" fontId="22" fillId="0" borderId="6" xfId="0" applyNumberFormat="1" applyFont="1" applyBorder="1" applyAlignment="1">
      <alignment horizontal="right"/>
    </xf>
    <xf numFmtId="0" fontId="8" fillId="0" borderId="0" xfId="0" applyFont="1" applyAlignment="1">
      <alignment horizontal="centerContinuous"/>
    </xf>
    <xf numFmtId="168" fontId="8" fillId="0" borderId="0" xfId="0" applyNumberFormat="1" applyFont="1" applyAlignment="1">
      <alignment horizontal="centerContinuous"/>
    </xf>
    <xf numFmtId="0" fontId="21" fillId="0" borderId="0" xfId="0" applyFont="1" applyAlignment="1">
      <alignment horizontal="center"/>
    </xf>
    <xf numFmtId="0" fontId="6" fillId="0" borderId="0" xfId="0" applyFont="1" applyAlignment="1">
      <alignment horizontal="center"/>
    </xf>
    <xf numFmtId="0" fontId="9" fillId="0" borderId="0" xfId="0" applyFont="1"/>
    <xf numFmtId="166" fontId="7" fillId="0" borderId="0" xfId="0" applyNumberFormat="1" applyFont="1"/>
    <xf numFmtId="0" fontId="16" fillId="0" borderId="0" xfId="0" applyFont="1"/>
    <xf numFmtId="0" fontId="38" fillId="0" borderId="0" xfId="0" applyFont="1" applyAlignment="1">
      <alignment horizontal="center"/>
    </xf>
    <xf numFmtId="0" fontId="38" fillId="0" borderId="0" xfId="0" applyFont="1" applyAlignment="1">
      <alignment horizontal="left"/>
    </xf>
    <xf numFmtId="168" fontId="38" fillId="0" borderId="0" xfId="0" applyNumberFormat="1" applyFont="1" applyAlignment="1">
      <alignment horizontal="centerContinuous"/>
    </xf>
    <xf numFmtId="165" fontId="7" fillId="0" borderId="0" xfId="0" applyNumberFormat="1" applyFont="1"/>
    <xf numFmtId="169" fontId="7" fillId="0" borderId="0" xfId="0" applyNumberFormat="1" applyFont="1"/>
    <xf numFmtId="172" fontId="7" fillId="0" borderId="0" xfId="0" applyNumberFormat="1" applyFont="1" applyAlignment="1">
      <alignment horizontal="centerContinuous"/>
    </xf>
    <xf numFmtId="0" fontId="7" fillId="0" borderId="0" xfId="0" applyFont="1" applyAlignment="1">
      <alignment horizontal="centerContinuous"/>
    </xf>
    <xf numFmtId="170" fontId="7" fillId="0" borderId="0" xfId="0" applyNumberFormat="1" applyFont="1" applyAlignment="1">
      <alignment horizontal="centerContinuous"/>
    </xf>
    <xf numFmtId="168" fontId="21" fillId="0" borderId="7" xfId="0" applyNumberFormat="1" applyFont="1" applyBorder="1" applyAlignment="1">
      <alignment horizontal="left" vertical="center"/>
    </xf>
    <xf numFmtId="168" fontId="15" fillId="0" borderId="7" xfId="0" applyNumberFormat="1" applyFont="1" applyBorder="1" applyAlignment="1">
      <alignment vertical="center"/>
    </xf>
    <xf numFmtId="174" fontId="6" fillId="2" borderId="0" xfId="0" applyNumberFormat="1" applyFont="1" applyFill="1" applyAlignment="1" applyProtection="1">
      <alignment horizontal="left"/>
      <protection locked="0"/>
    </xf>
    <xf numFmtId="0" fontId="15" fillId="0" borderId="0" xfId="0" applyFont="1" applyAlignment="1">
      <alignment horizontal="right"/>
    </xf>
    <xf numFmtId="49" fontId="6" fillId="0" borderId="0" xfId="0" applyNumberFormat="1" applyFont="1" applyAlignment="1">
      <alignment horizontal="left"/>
    </xf>
    <xf numFmtId="3" fontId="39" fillId="0" borderId="2" xfId="0" applyNumberFormat="1" applyFont="1" applyBorder="1"/>
    <xf numFmtId="0" fontId="37" fillId="5" borderId="0" xfId="0" applyFont="1" applyFill="1" applyAlignment="1">
      <alignment horizontal="left"/>
    </xf>
    <xf numFmtId="49" fontId="22" fillId="0" borderId="6" xfId="0" applyNumberFormat="1" applyFont="1" applyBorder="1" applyAlignment="1" applyProtection="1">
      <alignment horizontal="right"/>
      <protection locked="0"/>
    </xf>
    <xf numFmtId="3" fontId="40" fillId="0" borderId="0" xfId="0" applyNumberFormat="1" applyFont="1" applyAlignment="1">
      <alignment horizontal="right"/>
    </xf>
    <xf numFmtId="167" fontId="6" fillId="0" borderId="0" xfId="0" applyNumberFormat="1" applyFont="1" applyAlignment="1" applyProtection="1">
      <alignment horizontal="centerContinuous"/>
      <protection locked="0"/>
    </xf>
    <xf numFmtId="0" fontId="22" fillId="0" borderId="0" xfId="0" applyFont="1" applyAlignment="1">
      <alignment horizontal="center"/>
    </xf>
    <xf numFmtId="0" fontId="13" fillId="0" borderId="0" xfId="0" applyFont="1" applyAlignment="1">
      <alignment horizontal="center"/>
    </xf>
    <xf numFmtId="166" fontId="31" fillId="2" borderId="1" xfId="0" applyNumberFormat="1" applyFont="1" applyFill="1" applyBorder="1" applyAlignment="1" applyProtection="1">
      <alignment horizontal="right"/>
      <protection locked="0"/>
    </xf>
    <xf numFmtId="166" fontId="13" fillId="0" borderId="0" xfId="0" applyNumberFormat="1" applyFont="1" applyAlignment="1" applyProtection="1">
      <alignment horizontal="right"/>
      <protection locked="0"/>
    </xf>
    <xf numFmtId="166" fontId="13" fillId="0" borderId="1" xfId="0" applyNumberFormat="1" applyFont="1" applyBorder="1" applyAlignment="1">
      <alignment horizontal="right"/>
    </xf>
    <xf numFmtId="166" fontId="7" fillId="0" borderId="1" xfId="0" applyNumberFormat="1" applyFont="1" applyBorder="1" applyAlignment="1">
      <alignment horizontal="right"/>
    </xf>
    <xf numFmtId="49" fontId="14" fillId="0" borderId="0" xfId="0" applyNumberFormat="1" applyFont="1"/>
    <xf numFmtId="49" fontId="6" fillId="0" borderId="0" xfId="0" applyNumberFormat="1" applyFont="1"/>
    <xf numFmtId="0" fontId="12" fillId="0" borderId="0" xfId="0" applyFont="1"/>
    <xf numFmtId="0" fontId="8" fillId="0" borderId="0" xfId="0" applyFont="1" applyAlignment="1">
      <alignment horizontal="left" indent="4"/>
    </xf>
    <xf numFmtId="0" fontId="7" fillId="0" borderId="0" xfId="0" applyFont="1" applyAlignment="1">
      <alignment horizontal="left" indent="4"/>
    </xf>
    <xf numFmtId="0" fontId="27" fillId="0" borderId="0" xfId="0" applyFont="1"/>
    <xf numFmtId="168" fontId="8" fillId="2" borderId="1" xfId="0" applyNumberFormat="1" applyFont="1" applyFill="1" applyBorder="1" applyAlignment="1" applyProtection="1">
      <alignment horizontal="left"/>
      <protection locked="0"/>
    </xf>
    <xf numFmtId="3" fontId="6" fillId="2" borderId="1" xfId="0" applyNumberFormat="1" applyFont="1" applyFill="1" applyBorder="1" applyProtection="1">
      <protection locked="0"/>
    </xf>
    <xf numFmtId="0" fontId="42" fillId="0" borderId="0" xfId="0" applyFont="1"/>
    <xf numFmtId="0" fontId="2" fillId="0" borderId="0" xfId="1" applyFont="1" applyAlignment="1" applyProtection="1"/>
    <xf numFmtId="0" fontId="43" fillId="0" borderId="0" xfId="0" applyFont="1"/>
    <xf numFmtId="167" fontId="6" fillId="0" borderId="0" xfId="0" applyNumberFormat="1" applyFont="1" applyAlignment="1" applyProtection="1">
      <alignment horizontal="center"/>
      <protection locked="0"/>
    </xf>
    <xf numFmtId="0" fontId="11" fillId="6" borderId="0" xfId="0" applyFont="1" applyFill="1"/>
    <xf numFmtId="0" fontId="0" fillId="6" borderId="0" xfId="0" applyFill="1"/>
    <xf numFmtId="0" fontId="8" fillId="6" borderId="0" xfId="0" applyFont="1" applyFill="1"/>
    <xf numFmtId="0" fontId="1" fillId="6" borderId="0" xfId="0" applyFont="1" applyFill="1"/>
    <xf numFmtId="0" fontId="43" fillId="6" borderId="0" xfId="0" applyFont="1" applyFill="1"/>
    <xf numFmtId="0" fontId="7" fillId="6" borderId="0" xfId="0" applyFont="1" applyFill="1"/>
    <xf numFmtId="0" fontId="44" fillId="0" borderId="0" xfId="0" applyFont="1"/>
    <xf numFmtId="0" fontId="45" fillId="0" borderId="0" xfId="0" applyFont="1"/>
    <xf numFmtId="0" fontId="8" fillId="2" borderId="1" xfId="0" applyFont="1" applyFill="1" applyBorder="1" applyAlignment="1" applyProtection="1">
      <alignment horizontal="center"/>
      <protection locked="0"/>
    </xf>
    <xf numFmtId="168" fontId="8" fillId="2" borderId="1" xfId="0" applyNumberFormat="1" applyFont="1" applyFill="1" applyBorder="1" applyAlignment="1" applyProtection="1">
      <alignment horizontal="right"/>
      <protection locked="0"/>
    </xf>
    <xf numFmtId="0" fontId="6" fillId="0" borderId="0" xfId="0" applyFont="1" applyAlignment="1">
      <alignment horizontal="right"/>
    </xf>
    <xf numFmtId="174" fontId="6" fillId="2" borderId="0" xfId="0" applyNumberFormat="1" applyFont="1" applyFill="1" applyProtection="1">
      <protection locked="0"/>
    </xf>
    <xf numFmtId="0" fontId="6" fillId="0" borderId="0" xfId="0" applyFont="1" applyAlignment="1">
      <alignment horizontal="center"/>
    </xf>
    <xf numFmtId="0" fontId="6" fillId="0" borderId="0" xfId="0" applyFont="1" applyAlignment="1">
      <alignment horizontal="left"/>
    </xf>
    <xf numFmtId="168" fontId="7" fillId="2" borderId="1" xfId="0" applyNumberFormat="1" applyFont="1" applyFill="1" applyBorder="1" applyAlignment="1" applyProtection="1">
      <alignment horizontal="right"/>
      <protection locked="0"/>
    </xf>
    <xf numFmtId="168" fontId="8" fillId="2" borderId="1" xfId="0" applyNumberFormat="1" applyFont="1" applyFill="1" applyBorder="1" applyAlignment="1" applyProtection="1">
      <alignment horizontal="left"/>
      <protection locked="0"/>
    </xf>
    <xf numFmtId="0" fontId="20" fillId="0" borderId="0" xfId="0" applyFont="1" applyAlignment="1">
      <alignment horizontal="center"/>
    </xf>
    <xf numFmtId="0" fontId="19" fillId="2" borderId="0" xfId="0" applyFont="1" applyFill="1" applyAlignment="1" applyProtection="1">
      <alignment horizontal="left"/>
      <protection locked="0"/>
    </xf>
    <xf numFmtId="0" fontId="19" fillId="2" borderId="0" xfId="0" applyFont="1" applyFill="1" applyAlignment="1">
      <alignment horizontal="right"/>
    </xf>
    <xf numFmtId="0" fontId="20" fillId="0" borderId="0" xfId="0" applyFont="1" applyAlignment="1">
      <alignment horizontal="center" vertical="top"/>
    </xf>
    <xf numFmtId="0" fontId="3" fillId="0" borderId="0" xfId="0" applyFont="1" applyAlignment="1">
      <alignment horizontal="center"/>
    </xf>
    <xf numFmtId="0" fontId="3" fillId="2" borderId="0" xfId="0" applyFont="1" applyFill="1" applyAlignment="1" applyProtection="1">
      <alignment horizontal="center"/>
      <protection locked="0"/>
    </xf>
    <xf numFmtId="0" fontId="6" fillId="0" borderId="7" xfId="0" applyFont="1" applyBorder="1" applyAlignment="1">
      <alignment horizontal="center"/>
    </xf>
    <xf numFmtId="174" fontId="13" fillId="2" borderId="1" xfId="0" applyNumberFormat="1" applyFont="1" applyFill="1" applyBorder="1" applyAlignment="1" applyProtection="1">
      <alignment horizontal="center"/>
      <protection locked="0"/>
    </xf>
    <xf numFmtId="0" fontId="13" fillId="2" borderId="1" xfId="0" applyFont="1" applyFill="1" applyBorder="1" applyAlignment="1" applyProtection="1">
      <alignment horizontal="center"/>
      <protection locked="0"/>
    </xf>
    <xf numFmtId="0" fontId="3" fillId="0" borderId="0" xfId="0" applyFont="1" applyAlignment="1">
      <alignment horizontal="right"/>
    </xf>
    <xf numFmtId="0" fontId="28" fillId="4" borderId="0" xfId="0" applyFont="1" applyFill="1" applyAlignment="1">
      <alignment horizontal="center"/>
    </xf>
    <xf numFmtId="0" fontId="11" fillId="0" borderId="0" xfId="0" applyFont="1" applyAlignment="1">
      <alignment horizontal="left"/>
    </xf>
    <xf numFmtId="170" fontId="13" fillId="0" borderId="0" xfId="0" applyNumberFormat="1" applyFont="1" applyAlignment="1">
      <alignment horizontal="center"/>
    </xf>
    <xf numFmtId="0" fontId="13" fillId="0" borderId="0" xfId="0" applyFont="1" applyAlignment="1">
      <alignment horizontal="left"/>
    </xf>
    <xf numFmtId="0" fontId="13" fillId="0" borderId="0" xfId="0" applyFont="1" applyAlignment="1">
      <alignment horizontal="center"/>
    </xf>
    <xf numFmtId="0" fontId="37" fillId="3" borderId="0" xfId="0" applyFont="1" applyFill="1" applyAlignment="1">
      <alignment horizontal="left"/>
    </xf>
    <xf numFmtId="0" fontId="8" fillId="6" borderId="0" xfId="0" applyFont="1" applyFill="1" applyAlignment="1">
      <alignment horizontal="left"/>
    </xf>
    <xf numFmtId="0" fontId="6" fillId="7" borderId="0" xfId="0" applyFont="1" applyFill="1"/>
    <xf numFmtId="49" fontId="6" fillId="7" borderId="0" xfId="0" applyNumberFormat="1" applyFont="1" applyFill="1" applyAlignment="1">
      <alignment horizontal="right"/>
    </xf>
    <xf numFmtId="0" fontId="26" fillId="7" borderId="0" xfId="0" applyFont="1" applyFill="1"/>
    <xf numFmtId="3" fontId="36" fillId="7" borderId="0" xfId="0" applyNumberFormat="1" applyFont="1" applyFill="1"/>
    <xf numFmtId="0" fontId="35" fillId="7" borderId="0" xfId="0" applyFont="1" applyFill="1"/>
    <xf numFmtId="0" fontId="0" fillId="7" borderId="0" xfId="0" applyFill="1"/>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46</xdr:row>
      <xdr:rowOff>57150</xdr:rowOff>
    </xdr:from>
    <xdr:to>
      <xdr:col>9</xdr:col>
      <xdr:colOff>0</xdr:colOff>
      <xdr:row>47</xdr:row>
      <xdr:rowOff>0</xdr:rowOff>
    </xdr:to>
    <xdr:sp macro="" textlink="">
      <xdr:nvSpPr>
        <xdr:cNvPr id="5135" name="Text 8">
          <a:extLst>
            <a:ext uri="{FF2B5EF4-FFF2-40B4-BE49-F238E27FC236}">
              <a16:creationId xmlns:a16="http://schemas.microsoft.com/office/drawing/2014/main" id="{C385B34B-E4E2-00BB-C5AA-C441E2D51F4F}"/>
            </a:ext>
          </a:extLst>
        </xdr:cNvPr>
        <xdr:cNvSpPr txBox="1">
          <a:spLocks noChangeArrowheads="1"/>
        </xdr:cNvSpPr>
      </xdr:nvSpPr>
      <xdr:spPr bwMode="auto">
        <a:xfrm>
          <a:off x="704850" y="9686925"/>
          <a:ext cx="4857750" cy="28575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400" b="1" i="0" strike="noStrike">
              <a:solidFill>
                <a:srgbClr val="000000"/>
              </a:solidFill>
              <a:latin typeface="Times New Roman"/>
              <a:cs typeface="Times New Roman"/>
            </a:rPr>
            <a:t>Á r i t a n i r</a:t>
          </a:r>
        </a:p>
        <a:p>
          <a:pPr algn="ctr" rtl="0">
            <a:defRPr sz="1000"/>
          </a:pPr>
          <a:endParaRPr lang="is-IS" sz="1400" b="1" i="0" strike="noStrike">
            <a:solidFill>
              <a:srgbClr val="000000"/>
            </a:solidFill>
            <a:latin typeface="Times New Roman"/>
            <a:cs typeface="Times New Roman"/>
          </a:endParaRPr>
        </a:p>
      </xdr:txBody>
    </xdr:sp>
    <xdr:clientData/>
  </xdr:twoCellAnchor>
  <xdr:twoCellAnchor>
    <xdr:from>
      <xdr:col>2</xdr:col>
      <xdr:colOff>0</xdr:colOff>
      <xdr:row>13</xdr:row>
      <xdr:rowOff>0</xdr:rowOff>
    </xdr:from>
    <xdr:to>
      <xdr:col>7</xdr:col>
      <xdr:colOff>857250</xdr:colOff>
      <xdr:row>13</xdr:row>
      <xdr:rowOff>0</xdr:rowOff>
    </xdr:to>
    <xdr:sp macro="" textlink="">
      <xdr:nvSpPr>
        <xdr:cNvPr id="5137" name="Text Box 17">
          <a:extLst>
            <a:ext uri="{FF2B5EF4-FFF2-40B4-BE49-F238E27FC236}">
              <a16:creationId xmlns:a16="http://schemas.microsoft.com/office/drawing/2014/main" id="{89F9093D-D60C-E159-B47E-82E86A9151F6}"/>
            </a:ext>
          </a:extLst>
        </xdr:cNvPr>
        <xdr:cNvSpPr txBox="1">
          <a:spLocks noChangeArrowheads="1"/>
        </xdr:cNvSpPr>
      </xdr:nvSpPr>
      <xdr:spPr bwMode="auto">
        <a:xfrm>
          <a:off x="1371600" y="2933700"/>
          <a:ext cx="3505200" cy="0"/>
        </a:xfrm>
        <a:prstGeom prst="rect">
          <a:avLst/>
        </a:prstGeom>
        <a:solidFill>
          <a:srgbClr val="FFFFFF"/>
        </a:solidFill>
        <a:ln w="9525">
          <a:noFill/>
          <a:miter lim="800000"/>
          <a:headEnd/>
          <a:tailEnd/>
        </a:ln>
      </xdr:spPr>
      <xdr:txBody>
        <a:bodyPr vertOverflow="clip" wrap="square" lIns="45720" tIns="45720" rIns="0" bIns="0" anchor="t" upright="1"/>
        <a:lstStyle/>
        <a:p>
          <a:pPr algn="l" rtl="0">
            <a:defRPr sz="1000"/>
          </a:pPr>
          <a:r>
            <a:rPr lang="is-IS" sz="2400" b="0" i="0" strike="noStrike">
              <a:solidFill>
                <a:srgbClr val="000000"/>
              </a:solidFill>
              <a:latin typeface="Times New Roman"/>
              <a:cs typeface="Times New Roman"/>
            </a:rPr>
            <a:t>                  </a:t>
          </a:r>
          <a:r>
            <a:rPr lang="is-IS" sz="2400" b="1" i="0" strike="noStrike">
              <a:solidFill>
                <a:srgbClr val="000000"/>
              </a:solidFill>
              <a:latin typeface="Times New Roman"/>
              <a:cs typeface="Times New Roman"/>
            </a:rPr>
            <a:t>  Árið …….</a:t>
          </a:r>
        </a:p>
      </xdr:txBody>
    </xdr:sp>
    <xdr:clientData/>
  </xdr:twoCellAnchor>
  <xdr:twoCellAnchor>
    <xdr:from>
      <xdr:col>2</xdr:col>
      <xdr:colOff>9525</xdr:colOff>
      <xdr:row>83</xdr:row>
      <xdr:rowOff>0</xdr:rowOff>
    </xdr:from>
    <xdr:to>
      <xdr:col>9</xdr:col>
      <xdr:colOff>0</xdr:colOff>
      <xdr:row>83</xdr:row>
      <xdr:rowOff>0</xdr:rowOff>
    </xdr:to>
    <xdr:sp macro="" textlink="">
      <xdr:nvSpPr>
        <xdr:cNvPr id="5142" name="Text 4">
          <a:extLst>
            <a:ext uri="{FF2B5EF4-FFF2-40B4-BE49-F238E27FC236}">
              <a16:creationId xmlns:a16="http://schemas.microsoft.com/office/drawing/2014/main" id="{CC33FDE1-40FF-EB8A-BAA4-5E101249A97C}"/>
            </a:ext>
          </a:extLst>
        </xdr:cNvPr>
        <xdr:cNvSpPr txBox="1">
          <a:spLocks noChangeArrowheads="1"/>
        </xdr:cNvSpPr>
      </xdr:nvSpPr>
      <xdr:spPr bwMode="auto">
        <a:xfrm>
          <a:off x="1381125" y="17516475"/>
          <a:ext cx="418147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Um nokkurt skeið hefur safnast upp á viðskiptareikningi framlag starfsmanna í lífeyrissjóð vegna launa sem sjóðurinn hefur greitt. Ákveðin vandkvæði eru við að leiða saman slíkar greiðslur við uppgjör til lífeyrissjóðanna. Nú hefur færsluaðferðum verið breytt þannig að ekki er um frekari uppsöfnun að ræða en greiðslur fyrri ára eru færðar til tekna nú.</a:t>
          </a:r>
        </a:p>
      </xdr:txBody>
    </xdr:sp>
    <xdr:clientData/>
  </xdr:twoCellAnchor>
  <xdr:twoCellAnchor>
    <xdr:from>
      <xdr:col>1</xdr:col>
      <xdr:colOff>19050</xdr:colOff>
      <xdr:row>83</xdr:row>
      <xdr:rowOff>0</xdr:rowOff>
    </xdr:from>
    <xdr:to>
      <xdr:col>7</xdr:col>
      <xdr:colOff>847725</xdr:colOff>
      <xdr:row>83</xdr:row>
      <xdr:rowOff>0</xdr:rowOff>
    </xdr:to>
    <xdr:sp macro="" textlink="">
      <xdr:nvSpPr>
        <xdr:cNvPr id="5143" name="Text 6">
          <a:extLst>
            <a:ext uri="{FF2B5EF4-FFF2-40B4-BE49-F238E27FC236}">
              <a16:creationId xmlns:a16="http://schemas.microsoft.com/office/drawing/2014/main" id="{4EEDC99F-A348-2412-1A34-44F9E5F4DAA1}"/>
            </a:ext>
          </a:extLst>
        </xdr:cNvPr>
        <xdr:cNvSpPr txBox="1">
          <a:spLocks noChangeArrowheads="1"/>
        </xdr:cNvSpPr>
      </xdr:nvSpPr>
      <xdr:spPr bwMode="auto">
        <a:xfrm>
          <a:off x="704850" y="17516475"/>
          <a:ext cx="417195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1" i="0" strike="noStrike">
              <a:solidFill>
                <a:srgbClr val="000000"/>
              </a:solidFill>
              <a:latin typeface="Times New Roman"/>
              <a:cs typeface="Times New Roman"/>
            </a:rPr>
            <a:t>Til stjórnar</a:t>
          </a:r>
          <a:endParaRPr lang="is-IS" sz="1200" b="0" i="0" strike="noStrike">
            <a:solidFill>
              <a:srgbClr val="000000"/>
            </a:solidFill>
            <a:latin typeface="Times New Roman"/>
            <a:cs typeface="Times New Roman"/>
          </a:endParaRP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Við höfum endurskoðað ársreikning  ................................................... fyrir árið 1998. Ársreikningurinn samanstendur af rekstrarreikningi og efnahagsreikningi ásamt skýringum  nr. 1- .  Ársreikningurinn er lagður fram af stjórnendum .................................................... og á ábyrgð þeirra í samræmi við lög og starfsskyldur. Ábyrgð okkar felst í því áliti sem við látum í ljós á ársreikningnum á grundvelli endurskoðunarinnar.</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Endurskoðað var í samræmi við góða endurskoðunarvenju.  Samkvæmt því ber okkur að skipuleggja og haga endurskoðuninni þannig að nægjanleg vissa fáist um að ársreikningurinn sé án verulegra annmarka.  Endurskoðunin fólst meðal annars í að sannreyna fjárhæðir og upplýsingar sem fram koma í ársreikningnum og einnig athugun á þeim reikningsskilaaðferðum og matsreglum sem beitt er við gerð hans og framsetningu í heild.  Við teljum að endurskoðunin sé nægjanlega traustur grunnur til að byggja álit okkar á.</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Það er álit okkar að ársreikningurinn gefi glögga mynd af afkomu ...................................... á árinu 1998 og efnahag 31. desember 1998   í samræmi við lög og góða reiknings- skilavenju.</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a:p>
          <a:pPr algn="just" rtl="0">
            <a:defRPr sz="1000"/>
          </a:pPr>
          <a:r>
            <a:rPr lang="is-IS" sz="1200" b="0" i="0" strike="noStrike">
              <a:solidFill>
                <a:srgbClr val="000000"/>
              </a:solidFill>
              <a:latin typeface="Times New Roman"/>
              <a:cs typeface="Times New Roman"/>
            </a:rPr>
            <a:t>               </a:t>
          </a: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a:p>
          <a:pPr algn="just" rtl="0">
            <a:defRPr sz="1000"/>
          </a:pPr>
          <a:endParaRPr lang="is-IS" sz="1300" b="0" i="0" strike="noStrike">
            <a:solidFill>
              <a:srgbClr val="000000"/>
            </a:solidFill>
            <a:latin typeface="Times New Roman"/>
            <a:cs typeface="Times New Roman"/>
          </a:endParaRPr>
        </a:p>
        <a:p>
          <a:pPr algn="just" rtl="0">
            <a:defRPr sz="1000"/>
          </a:pP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xdr:txBody>
    </xdr:sp>
    <xdr:clientData/>
  </xdr:twoCellAnchor>
  <xdr:twoCellAnchor>
    <xdr:from>
      <xdr:col>1</xdr:col>
      <xdr:colOff>9525</xdr:colOff>
      <xdr:row>83</xdr:row>
      <xdr:rowOff>0</xdr:rowOff>
    </xdr:from>
    <xdr:to>
      <xdr:col>9</xdr:col>
      <xdr:colOff>19050</xdr:colOff>
      <xdr:row>83</xdr:row>
      <xdr:rowOff>0</xdr:rowOff>
    </xdr:to>
    <xdr:sp macro="" textlink="">
      <xdr:nvSpPr>
        <xdr:cNvPr id="5144" name="Text 7">
          <a:extLst>
            <a:ext uri="{FF2B5EF4-FFF2-40B4-BE49-F238E27FC236}">
              <a16:creationId xmlns:a16="http://schemas.microsoft.com/office/drawing/2014/main" id="{9FFDDFCB-71C0-B61E-CDAE-79770DAD7F95}"/>
            </a:ext>
          </a:extLst>
        </xdr:cNvPr>
        <xdr:cNvSpPr txBox="1">
          <a:spLocks noChangeArrowheads="1"/>
        </xdr:cNvSpPr>
      </xdr:nvSpPr>
      <xdr:spPr bwMode="auto">
        <a:xfrm>
          <a:off x="695325" y="17516475"/>
          <a:ext cx="488632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endurskoðenda</a:t>
          </a:r>
        </a:p>
      </xdr:txBody>
    </xdr:sp>
    <xdr:clientData/>
  </xdr:twoCellAnchor>
  <xdr:twoCellAnchor>
    <xdr:from>
      <xdr:col>1</xdr:col>
      <xdr:colOff>19050</xdr:colOff>
      <xdr:row>46</xdr:row>
      <xdr:rowOff>57150</xdr:rowOff>
    </xdr:from>
    <xdr:to>
      <xdr:col>8</xdr:col>
      <xdr:colOff>9525</xdr:colOff>
      <xdr:row>47</xdr:row>
      <xdr:rowOff>0</xdr:rowOff>
    </xdr:to>
    <xdr:sp macro="" textlink="">
      <xdr:nvSpPr>
        <xdr:cNvPr id="5145" name="Text 8">
          <a:extLst>
            <a:ext uri="{FF2B5EF4-FFF2-40B4-BE49-F238E27FC236}">
              <a16:creationId xmlns:a16="http://schemas.microsoft.com/office/drawing/2014/main" id="{1B2033D9-4F80-388E-77BA-55B4DC79D270}"/>
            </a:ext>
          </a:extLst>
        </xdr:cNvPr>
        <xdr:cNvSpPr txBox="1">
          <a:spLocks noChangeArrowheads="1"/>
        </xdr:cNvSpPr>
      </xdr:nvSpPr>
      <xdr:spPr bwMode="auto">
        <a:xfrm>
          <a:off x="704850" y="9686925"/>
          <a:ext cx="4181475" cy="28575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400" b="1" i="0" strike="noStrike">
              <a:solidFill>
                <a:srgbClr val="000000"/>
              </a:solidFill>
              <a:latin typeface="Times New Roman"/>
              <a:cs typeface="Times New Roman"/>
            </a:rPr>
            <a:t>Á r i t a n i r</a:t>
          </a:r>
        </a:p>
        <a:p>
          <a:pPr algn="ctr" rtl="0">
            <a:defRPr sz="1000"/>
          </a:pPr>
          <a:endParaRPr lang="is-IS" sz="1400" b="1" i="0" strike="noStrike">
            <a:solidFill>
              <a:srgbClr val="000000"/>
            </a:solidFill>
            <a:latin typeface="Times New Roman"/>
            <a:cs typeface="Times New Roman"/>
          </a:endParaRPr>
        </a:p>
      </xdr:txBody>
    </xdr:sp>
    <xdr:clientData/>
  </xdr:twoCellAnchor>
  <xdr:twoCellAnchor>
    <xdr:from>
      <xdr:col>1</xdr:col>
      <xdr:colOff>158750</xdr:colOff>
      <xdr:row>83</xdr:row>
      <xdr:rowOff>0</xdr:rowOff>
    </xdr:from>
    <xdr:to>
      <xdr:col>9</xdr:col>
      <xdr:colOff>3184</xdr:colOff>
      <xdr:row>83</xdr:row>
      <xdr:rowOff>0</xdr:rowOff>
    </xdr:to>
    <xdr:sp macro="" textlink="">
      <xdr:nvSpPr>
        <xdr:cNvPr id="5146" name="Text 10">
          <a:extLst>
            <a:ext uri="{FF2B5EF4-FFF2-40B4-BE49-F238E27FC236}">
              <a16:creationId xmlns:a16="http://schemas.microsoft.com/office/drawing/2014/main" id="{6CABED4B-ECED-C283-2DA4-BBDE087619E6}"/>
            </a:ext>
          </a:extLst>
        </xdr:cNvPr>
        <xdr:cNvSpPr txBox="1">
          <a:spLocks noChangeArrowheads="1"/>
        </xdr:cNvSpPr>
      </xdr:nvSpPr>
      <xdr:spPr bwMode="auto">
        <a:xfrm>
          <a:off x="847725" y="17516475"/>
          <a:ext cx="4714875" cy="0"/>
        </a:xfrm>
        <a:prstGeom prst="rect">
          <a:avLst/>
        </a:prstGeom>
        <a:solidFill>
          <a:srgbClr val="FFFFFF"/>
        </a:solidFill>
        <a:ln w="1">
          <a:noFill/>
          <a:miter lim="800000"/>
          <a:headEnd/>
          <a:tailEnd/>
        </a:ln>
      </xdr:spPr>
      <xdr:txBody>
        <a:bodyPr vertOverflow="clip" wrap="square" lIns="27432" tIns="27432" rIns="0" bIns="0" anchor="t" upright="1"/>
        <a:lstStyle/>
        <a:p>
          <a:pPr algn="l" rtl="0">
            <a:defRPr sz="1000"/>
          </a:pPr>
          <a:r>
            <a:rPr lang="is-IS" sz="1200" b="0" i="0" strike="noStrike">
              <a:solidFill>
                <a:srgbClr val="000000"/>
              </a:solidFill>
              <a:latin typeface="Times New Roman"/>
              <a:cs typeface="Times New Roman"/>
            </a:rPr>
            <a:t>Í samræmi við reikningsskilavenjur A-hluta stofnana eru eignakaup ársins gjaldfærð í rekstrarreikningi. Þá eru áhrif almennra verðlagsbreytinga á rekstur ekki færð í ársreikninginn. Reikningsskilin eru frábrugðin reikningsskilum A-hluta stofnana að því leyti að framlag ríkisins er fært  yfir rekstrarreikning stofnunarinnar en ekki eiginfjárreikning hennar.</a:t>
          </a:r>
        </a:p>
        <a:p>
          <a:pPr algn="l" rtl="0">
            <a:defRPr sz="1000"/>
          </a:pPr>
          <a:endParaRPr lang="is-IS" sz="1200" b="0" i="0" strike="noStrike">
            <a:solidFill>
              <a:srgbClr val="000000"/>
            </a:solidFill>
            <a:latin typeface="Times New Roman"/>
            <a:cs typeface="Times New Roman"/>
          </a:endParaRPr>
        </a:p>
        <a:p>
          <a:pPr algn="l" rtl="0">
            <a:defRPr sz="1000"/>
          </a:pPr>
          <a:r>
            <a:rPr lang="is-IS" sz="1200" b="0" i="0" strike="noStrike">
              <a:solidFill>
                <a:srgbClr val="000000"/>
              </a:solidFill>
              <a:latin typeface="Times New Roman"/>
              <a:cs typeface="Times New Roman"/>
            </a:rPr>
            <a:t>Lífeyrisskuldbindingar stofnunarinnar vegna núverandi og fyrrverandi starfsmanna hafa verið metnar og nema 99,1 millj. kr. í árslok 1996. Skuldbindingarnar hafa ekki verið færðar í ársreikning stofnunarinnar.</a:t>
          </a: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xdr:txBody>
    </xdr:sp>
    <xdr:clientData/>
  </xdr:twoCellAnchor>
  <xdr:twoCellAnchor>
    <xdr:from>
      <xdr:col>1</xdr:col>
      <xdr:colOff>19050</xdr:colOff>
      <xdr:row>83</xdr:row>
      <xdr:rowOff>0</xdr:rowOff>
    </xdr:from>
    <xdr:to>
      <xdr:col>7</xdr:col>
      <xdr:colOff>962025</xdr:colOff>
      <xdr:row>83</xdr:row>
      <xdr:rowOff>0</xdr:rowOff>
    </xdr:to>
    <xdr:sp macro="" textlink="">
      <xdr:nvSpPr>
        <xdr:cNvPr id="5148" name="Text 8">
          <a:extLst>
            <a:ext uri="{FF2B5EF4-FFF2-40B4-BE49-F238E27FC236}">
              <a16:creationId xmlns:a16="http://schemas.microsoft.com/office/drawing/2014/main" id="{774BCBAA-3C29-9779-29BB-3A78E75680E2}"/>
            </a:ext>
          </a:extLst>
        </xdr:cNvPr>
        <xdr:cNvSpPr txBox="1">
          <a:spLocks noChangeArrowheads="1"/>
        </xdr:cNvSpPr>
      </xdr:nvSpPr>
      <xdr:spPr bwMode="auto">
        <a:xfrm>
          <a:off x="704850" y="17516475"/>
          <a:ext cx="4171950"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skoðunarmanna</a:t>
          </a:r>
        </a:p>
      </xdr:txBody>
    </xdr:sp>
    <xdr:clientData/>
  </xdr:twoCellAnchor>
  <xdr:twoCellAnchor>
    <xdr:from>
      <xdr:col>1</xdr:col>
      <xdr:colOff>38100</xdr:colOff>
      <xdr:row>83</xdr:row>
      <xdr:rowOff>0</xdr:rowOff>
    </xdr:from>
    <xdr:to>
      <xdr:col>7</xdr:col>
      <xdr:colOff>895350</xdr:colOff>
      <xdr:row>83</xdr:row>
      <xdr:rowOff>0</xdr:rowOff>
    </xdr:to>
    <xdr:sp macro="" textlink="">
      <xdr:nvSpPr>
        <xdr:cNvPr id="5149" name="Text Box 29">
          <a:extLst>
            <a:ext uri="{FF2B5EF4-FFF2-40B4-BE49-F238E27FC236}">
              <a16:creationId xmlns:a16="http://schemas.microsoft.com/office/drawing/2014/main" id="{E3C9D441-50E8-8F84-87C2-41642F57C8C7}"/>
            </a:ext>
          </a:extLst>
        </xdr:cNvPr>
        <xdr:cNvSpPr txBox="1">
          <a:spLocks noChangeArrowheads="1"/>
        </xdr:cNvSpPr>
      </xdr:nvSpPr>
      <xdr:spPr bwMode="auto">
        <a:xfrm>
          <a:off x="723900" y="17516475"/>
          <a:ext cx="4152900" cy="0"/>
        </a:xfrm>
        <a:prstGeom prst="rect">
          <a:avLst/>
        </a:prstGeom>
        <a:solidFill>
          <a:srgbClr val="FFFFFF"/>
        </a:solidFill>
        <a:ln w="9525">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 hef yfirfarið bókhaldið og ársreikninginn fyrir árið 1998 og ekkert fundið athugavert.</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xdr:txBody>
    </xdr:sp>
    <xdr:clientData/>
  </xdr:twoCellAnchor>
  <xdr:twoCellAnchor>
    <xdr:from>
      <xdr:col>2</xdr:col>
      <xdr:colOff>0</xdr:colOff>
      <xdr:row>13</xdr:row>
      <xdr:rowOff>0</xdr:rowOff>
    </xdr:from>
    <xdr:to>
      <xdr:col>7</xdr:col>
      <xdr:colOff>857250</xdr:colOff>
      <xdr:row>13</xdr:row>
      <xdr:rowOff>0</xdr:rowOff>
    </xdr:to>
    <xdr:sp macro="" textlink="">
      <xdr:nvSpPr>
        <xdr:cNvPr id="5150" name="Text Box 30">
          <a:extLst>
            <a:ext uri="{FF2B5EF4-FFF2-40B4-BE49-F238E27FC236}">
              <a16:creationId xmlns:a16="http://schemas.microsoft.com/office/drawing/2014/main" id="{29803E03-599F-9D86-3FBA-4E1ADB7A39B4}"/>
            </a:ext>
          </a:extLst>
        </xdr:cNvPr>
        <xdr:cNvSpPr txBox="1">
          <a:spLocks noChangeArrowheads="1"/>
        </xdr:cNvSpPr>
      </xdr:nvSpPr>
      <xdr:spPr bwMode="auto">
        <a:xfrm>
          <a:off x="1371600" y="2933700"/>
          <a:ext cx="3505200" cy="0"/>
        </a:xfrm>
        <a:prstGeom prst="rect">
          <a:avLst/>
        </a:prstGeom>
        <a:solidFill>
          <a:srgbClr val="FFFFFF"/>
        </a:solidFill>
        <a:ln w="9525">
          <a:noFill/>
          <a:miter lim="800000"/>
          <a:headEnd/>
          <a:tailEnd/>
        </a:ln>
      </xdr:spPr>
      <xdr:txBody>
        <a:bodyPr vertOverflow="clip" wrap="square" lIns="45720" tIns="45720" rIns="0" bIns="0" anchor="t" upright="1"/>
        <a:lstStyle/>
        <a:p>
          <a:pPr algn="l" rtl="0">
            <a:defRPr sz="1000"/>
          </a:pPr>
          <a:r>
            <a:rPr lang="is-IS" sz="2400" b="0" i="0" strike="noStrike">
              <a:solidFill>
                <a:srgbClr val="000000"/>
              </a:solidFill>
              <a:latin typeface="Times New Roman"/>
              <a:cs typeface="Times New Roman"/>
            </a:rPr>
            <a:t>                  </a:t>
          </a:r>
          <a:r>
            <a:rPr lang="is-IS" sz="2400" b="1" i="0" strike="noStrike">
              <a:solidFill>
                <a:srgbClr val="000000"/>
              </a:solidFill>
              <a:latin typeface="Times New Roman"/>
              <a:cs typeface="Times New Roman"/>
            </a:rPr>
            <a:t>  Árið …….</a:t>
          </a:r>
        </a:p>
      </xdr:txBody>
    </xdr:sp>
    <xdr:clientData/>
  </xdr:twoCellAnchor>
  <xdr:twoCellAnchor editAs="oneCell">
    <xdr:from>
      <xdr:col>3</xdr:col>
      <xdr:colOff>0</xdr:colOff>
      <xdr:row>83</xdr:row>
      <xdr:rowOff>0</xdr:rowOff>
    </xdr:from>
    <xdr:to>
      <xdr:col>3</xdr:col>
      <xdr:colOff>76200</xdr:colOff>
      <xdr:row>84</xdr:row>
      <xdr:rowOff>0</xdr:rowOff>
    </xdr:to>
    <xdr:sp macro="" textlink="">
      <xdr:nvSpPr>
        <xdr:cNvPr id="5624" name="Text Box 32">
          <a:extLst>
            <a:ext uri="{FF2B5EF4-FFF2-40B4-BE49-F238E27FC236}">
              <a16:creationId xmlns:a16="http://schemas.microsoft.com/office/drawing/2014/main" id="{A5B847B6-AE08-0ADC-4A07-BE0A66F2ED08}"/>
            </a:ext>
          </a:extLst>
        </xdr:cNvPr>
        <xdr:cNvSpPr txBox="1">
          <a:spLocks noChangeArrowheads="1"/>
        </xdr:cNvSpPr>
      </xdr:nvSpPr>
      <xdr:spPr bwMode="auto">
        <a:xfrm>
          <a:off x="2057400" y="17516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xdr:colOff>
      <xdr:row>83</xdr:row>
      <xdr:rowOff>0</xdr:rowOff>
    </xdr:from>
    <xdr:to>
      <xdr:col>7</xdr:col>
      <xdr:colOff>1028700</xdr:colOff>
      <xdr:row>83</xdr:row>
      <xdr:rowOff>0</xdr:rowOff>
    </xdr:to>
    <xdr:sp macro="" textlink="">
      <xdr:nvSpPr>
        <xdr:cNvPr id="5155" name="Text Box 35">
          <a:extLst>
            <a:ext uri="{FF2B5EF4-FFF2-40B4-BE49-F238E27FC236}">
              <a16:creationId xmlns:a16="http://schemas.microsoft.com/office/drawing/2014/main" id="{D2E7132B-7331-D10B-A6E7-F161C112D868}"/>
            </a:ext>
          </a:extLst>
        </xdr:cNvPr>
        <xdr:cNvSpPr txBox="1">
          <a:spLocks noChangeArrowheads="1"/>
        </xdr:cNvSpPr>
      </xdr:nvSpPr>
      <xdr:spPr bwMode="auto">
        <a:xfrm>
          <a:off x="695325" y="17516475"/>
          <a:ext cx="4181475"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r>
            <a:rPr lang="is-IS" sz="1000" b="0" i="0" strike="noStrike">
              <a:solidFill>
                <a:srgbClr val="000000"/>
              </a:solidFill>
              <a:latin typeface="Arial"/>
              <a:cs typeface="Arial"/>
            </a:rPr>
            <a:t> </a:t>
          </a:r>
        </a:p>
        <a:p>
          <a:pPr algn="just" rtl="0">
            <a:defRPr sz="1000"/>
          </a:pPr>
          <a:r>
            <a:rPr lang="is-IS" sz="1000" b="0" i="0" strike="noStrike">
              <a:solidFill>
                <a:srgbClr val="000000"/>
              </a:solidFill>
              <a:latin typeface="Arial"/>
              <a:cs typeface="Arial"/>
            </a:rPr>
            <a:t>Eyðublöðin skýra sig að mestu leyti sjálf en til frekari áréttingar er eftirfarandi tekið fram: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Áritun</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Nauðsynlegt er að allir tilgreindir aðilar áriti reikninginn</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Hafi löggiltur endurskoðandi endurskoðað reikninginn og vottað hann með áritun sinni þarf sú áritun að fylgja reikningnum.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Rekstrarreikningur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Ef nauðsynlegt er að sundurliða frekar einstaka kostnaðar- eða tekjuliði skal nota tilvísun í skýringardálki sem vísar í séryfirlit sem fylgja á reikningnum</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Ef ekki liggur fyrir fyrningaskýrsla skal sýna í skýringum hvernig afskriftir eru tilkomnar, þ.e. stofn og afskriftarprósenta.</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Vakin er athygli á því að á bls. 5 skal gera sérstaklega grein fyrir veittum og mótteknum styrkjum, lánum og framlögum, hvaða verkefni er ætlað að styrkja með þessum hætti.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Efnahagsreikningur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Koma þarf fram hvort fasteignir eru færðar á fasteignamati eða endurmetnu kostnaðarverði.</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Aðrar eignir eiga að miðast við endurmetið kostnaðarverð.</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Ef um veðskuldir er að ræða þarf að koma fram hvaða eign er að veði fyrir skuldinni.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3175</xdr:colOff>
      <xdr:row>83</xdr:row>
      <xdr:rowOff>0</xdr:rowOff>
    </xdr:from>
    <xdr:to>
      <xdr:col>8</xdr:col>
      <xdr:colOff>4</xdr:colOff>
      <xdr:row>83</xdr:row>
      <xdr:rowOff>0</xdr:rowOff>
    </xdr:to>
    <xdr:sp macro="" textlink="">
      <xdr:nvSpPr>
        <xdr:cNvPr id="2049" name="Text 4">
          <a:extLst>
            <a:ext uri="{FF2B5EF4-FFF2-40B4-BE49-F238E27FC236}">
              <a16:creationId xmlns:a16="http://schemas.microsoft.com/office/drawing/2014/main" id="{E79537BC-0AC1-F02F-E879-24D617E291D7}"/>
            </a:ext>
          </a:extLst>
        </xdr:cNvPr>
        <xdr:cNvSpPr txBox="1">
          <a:spLocks noChangeArrowheads="1"/>
        </xdr:cNvSpPr>
      </xdr:nvSpPr>
      <xdr:spPr bwMode="auto">
        <a:xfrm>
          <a:off x="571500" y="16811625"/>
          <a:ext cx="534352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Um nokkurt skeið hefur safnast upp á viðskiptareikningi framlag starfsmanna í lífeyrissjóð vegna launa sem sjóðurinn hefur greitt. Ákveðin vandkvæði eru við að leiða saman slíkar greiðslur við uppgjör til lífeyrissjóðanna. Nú hefur færsluaðferðum verið breytt þannig að ekki er um frekari uppsöfnun að ræða en greiðslur fyrri ára eru færðar til tekna nú.</a:t>
          </a:r>
        </a:p>
      </xdr:txBody>
    </xdr:sp>
    <xdr:clientData/>
  </xdr:twoCellAnchor>
  <xdr:twoCellAnchor>
    <xdr:from>
      <xdr:col>1</xdr:col>
      <xdr:colOff>19050</xdr:colOff>
      <xdr:row>0</xdr:row>
      <xdr:rowOff>0</xdr:rowOff>
    </xdr:from>
    <xdr:to>
      <xdr:col>6</xdr:col>
      <xdr:colOff>838178</xdr:colOff>
      <xdr:row>0</xdr:row>
      <xdr:rowOff>0</xdr:rowOff>
    </xdr:to>
    <xdr:sp macro="" textlink="">
      <xdr:nvSpPr>
        <xdr:cNvPr id="2050" name="Text 6">
          <a:extLst>
            <a:ext uri="{FF2B5EF4-FFF2-40B4-BE49-F238E27FC236}">
              <a16:creationId xmlns:a16="http://schemas.microsoft.com/office/drawing/2014/main" id="{61F261FD-EF19-06DE-3918-47B61FAF34D3}"/>
            </a:ext>
          </a:extLst>
        </xdr:cNvPr>
        <xdr:cNvSpPr txBox="1">
          <a:spLocks noChangeArrowheads="1"/>
        </xdr:cNvSpPr>
      </xdr:nvSpPr>
      <xdr:spPr bwMode="auto">
        <a:xfrm>
          <a:off x="266700" y="0"/>
          <a:ext cx="540067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1" i="0" strike="noStrike">
              <a:solidFill>
                <a:srgbClr val="000000"/>
              </a:solidFill>
              <a:latin typeface="Times New Roman"/>
              <a:cs typeface="Times New Roman"/>
            </a:rPr>
            <a:t>Til stjórnar</a:t>
          </a:r>
          <a:endParaRPr lang="is-IS" sz="1200" b="0" i="0" strike="noStrike">
            <a:solidFill>
              <a:srgbClr val="000000"/>
            </a:solidFill>
            <a:latin typeface="Times New Roman"/>
            <a:cs typeface="Times New Roman"/>
          </a:endParaRP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Við höfum endurskoðað ársreikning  ................................................... fyrir árið 1998. Ársreikningurinn samanstendur af rekstrarreikningi og efnahagsreikningi ásamt skýringum  nr. 1- .  Ársreikningurinn er lagður fram af stjórnendum .................................................... og á ábyrgð þeirra í samræmi við lög og starfsskyldur. Ábyrgð okkar felst í því áliti sem við látum í ljós á ársreikningnum á grundvelli endurskoðunarinnar.</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Endurskoðað var í samræmi við góða endurskoðunarvenju.  Samkvæmt því ber okkur að skipuleggja og haga endurskoðuninni þannig að nægjanleg vissa fáist um að ársreikningurinn sé án verulegra annmarka.  Endurskoðunin fólst meðal annars í að sannreyna fjárhæðir og upplýsingar sem fram koma í ársreikningnum og einnig athugun á þeim reikningsskilaaðferðum og matsreglum sem beitt er við gerð hans og framsetningu í heild.  Við teljum að endurskoðunin sé nægjanlega traustur grunnur til að byggja álit okkar á.</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Það er álit okkar að ársreikningurinn gefi glögga mynd af afkomu ...................................... á árinu 1998 og efnahag 31. desember 1998   í samræmi við lög og góða reiknings- skilavenju.</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a:p>
          <a:pPr algn="just" rtl="0">
            <a:defRPr sz="1000"/>
          </a:pPr>
          <a:r>
            <a:rPr lang="is-IS" sz="1200" b="0" i="0" strike="noStrike">
              <a:solidFill>
                <a:srgbClr val="000000"/>
              </a:solidFill>
              <a:latin typeface="Times New Roman"/>
              <a:cs typeface="Times New Roman"/>
            </a:rPr>
            <a:t>               </a:t>
          </a: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a:p>
          <a:pPr algn="just" rtl="0">
            <a:defRPr sz="1000"/>
          </a:pPr>
          <a:endParaRPr lang="is-IS" sz="1300" b="0" i="0" strike="noStrike">
            <a:solidFill>
              <a:srgbClr val="000000"/>
            </a:solidFill>
            <a:latin typeface="Times New Roman"/>
            <a:cs typeface="Times New Roman"/>
          </a:endParaRPr>
        </a:p>
        <a:p>
          <a:pPr algn="just" rtl="0">
            <a:defRPr sz="1000"/>
          </a:pP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xdr:txBody>
    </xdr:sp>
    <xdr:clientData/>
  </xdr:twoCellAnchor>
  <xdr:twoCellAnchor>
    <xdr:from>
      <xdr:col>1</xdr:col>
      <xdr:colOff>9525</xdr:colOff>
      <xdr:row>0</xdr:row>
      <xdr:rowOff>0</xdr:rowOff>
    </xdr:from>
    <xdr:to>
      <xdr:col>8</xdr:col>
      <xdr:colOff>19050</xdr:colOff>
      <xdr:row>0</xdr:row>
      <xdr:rowOff>0</xdr:rowOff>
    </xdr:to>
    <xdr:sp macro="" textlink="">
      <xdr:nvSpPr>
        <xdr:cNvPr id="2051" name="Text 7">
          <a:extLst>
            <a:ext uri="{FF2B5EF4-FFF2-40B4-BE49-F238E27FC236}">
              <a16:creationId xmlns:a16="http://schemas.microsoft.com/office/drawing/2014/main" id="{EA8BEC01-CA02-698E-ADA4-9F97A39D62F7}"/>
            </a:ext>
          </a:extLst>
        </xdr:cNvPr>
        <xdr:cNvSpPr txBox="1">
          <a:spLocks noChangeArrowheads="1"/>
        </xdr:cNvSpPr>
      </xdr:nvSpPr>
      <xdr:spPr bwMode="auto">
        <a:xfrm>
          <a:off x="257175" y="0"/>
          <a:ext cx="5676900"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endurskoðenda</a:t>
          </a:r>
        </a:p>
      </xdr:txBody>
    </xdr:sp>
    <xdr:clientData/>
  </xdr:twoCellAnchor>
  <xdr:twoCellAnchor>
    <xdr:from>
      <xdr:col>1</xdr:col>
      <xdr:colOff>19050</xdr:colOff>
      <xdr:row>0</xdr:row>
      <xdr:rowOff>0</xdr:rowOff>
    </xdr:from>
    <xdr:to>
      <xdr:col>8</xdr:col>
      <xdr:colOff>0</xdr:colOff>
      <xdr:row>0</xdr:row>
      <xdr:rowOff>0</xdr:rowOff>
    </xdr:to>
    <xdr:sp macro="" textlink="">
      <xdr:nvSpPr>
        <xdr:cNvPr id="2052" name="Text 8">
          <a:extLst>
            <a:ext uri="{FF2B5EF4-FFF2-40B4-BE49-F238E27FC236}">
              <a16:creationId xmlns:a16="http://schemas.microsoft.com/office/drawing/2014/main" id="{A2E659C1-157D-7EAD-3EDA-F3764D2A870B}"/>
            </a:ext>
          </a:extLst>
        </xdr:cNvPr>
        <xdr:cNvSpPr txBox="1">
          <a:spLocks noChangeArrowheads="1"/>
        </xdr:cNvSpPr>
      </xdr:nvSpPr>
      <xdr:spPr bwMode="auto">
        <a:xfrm>
          <a:off x="266700" y="0"/>
          <a:ext cx="564832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400" b="1" i="0" strike="noStrike">
              <a:solidFill>
                <a:srgbClr val="000000"/>
              </a:solidFill>
              <a:latin typeface="Times New Roman"/>
              <a:cs typeface="Times New Roman"/>
            </a:rPr>
            <a:t>Á r i t a n i r</a:t>
          </a:r>
        </a:p>
        <a:p>
          <a:pPr algn="ctr" rtl="0">
            <a:defRPr sz="1000"/>
          </a:pPr>
          <a:endParaRPr lang="is-IS" sz="1400" b="1" i="0" strike="noStrike">
            <a:solidFill>
              <a:srgbClr val="000000"/>
            </a:solidFill>
            <a:latin typeface="Times New Roman"/>
            <a:cs typeface="Times New Roman"/>
          </a:endParaRPr>
        </a:p>
      </xdr:txBody>
    </xdr:sp>
    <xdr:clientData/>
  </xdr:twoCellAnchor>
  <xdr:twoCellAnchor>
    <xdr:from>
      <xdr:col>1</xdr:col>
      <xdr:colOff>158750</xdr:colOff>
      <xdr:row>83</xdr:row>
      <xdr:rowOff>0</xdr:rowOff>
    </xdr:from>
    <xdr:to>
      <xdr:col>7</xdr:col>
      <xdr:colOff>111122</xdr:colOff>
      <xdr:row>83</xdr:row>
      <xdr:rowOff>0</xdr:rowOff>
    </xdr:to>
    <xdr:sp macro="" textlink="">
      <xdr:nvSpPr>
        <xdr:cNvPr id="2053" name="Text 10">
          <a:extLst>
            <a:ext uri="{FF2B5EF4-FFF2-40B4-BE49-F238E27FC236}">
              <a16:creationId xmlns:a16="http://schemas.microsoft.com/office/drawing/2014/main" id="{CEF01320-0B62-F011-EC9D-D238DA0010A8}"/>
            </a:ext>
          </a:extLst>
        </xdr:cNvPr>
        <xdr:cNvSpPr txBox="1">
          <a:spLocks noChangeArrowheads="1"/>
        </xdr:cNvSpPr>
      </xdr:nvSpPr>
      <xdr:spPr bwMode="auto">
        <a:xfrm>
          <a:off x="409575" y="16811625"/>
          <a:ext cx="5505450" cy="0"/>
        </a:xfrm>
        <a:prstGeom prst="rect">
          <a:avLst/>
        </a:prstGeom>
        <a:solidFill>
          <a:srgbClr val="FFFFFF"/>
        </a:solidFill>
        <a:ln w="1">
          <a:noFill/>
          <a:miter lim="800000"/>
          <a:headEnd/>
          <a:tailEnd/>
        </a:ln>
      </xdr:spPr>
      <xdr:txBody>
        <a:bodyPr vertOverflow="clip" wrap="square" lIns="27432" tIns="27432" rIns="0" bIns="0" anchor="t" upright="1"/>
        <a:lstStyle/>
        <a:p>
          <a:pPr algn="l" rtl="0">
            <a:defRPr sz="1000"/>
          </a:pPr>
          <a:r>
            <a:rPr lang="is-IS" sz="1200" b="0" i="0" strike="noStrike">
              <a:solidFill>
                <a:srgbClr val="000000"/>
              </a:solidFill>
              <a:latin typeface="Times New Roman"/>
              <a:cs typeface="Times New Roman"/>
            </a:rPr>
            <a:t>Í samræmi við reikningsskilavenjur A-hluta stofnana eru eignakaup ársins gjaldfærð í rekstrarreikningi. Þá eru áhrif almennra verðlagsbreytinga á rekstur ekki færð í ársreikninginn. Reikningsskilin eru frábrugðin reikningsskilum A-hluta stofnana að því leyti að framlag ríkisins er fært  yfir rekstrarreikning stofnunarinnar en ekki eiginfjárreikning hennar.</a:t>
          </a:r>
        </a:p>
        <a:p>
          <a:pPr algn="l" rtl="0">
            <a:defRPr sz="1000"/>
          </a:pPr>
          <a:endParaRPr lang="is-IS" sz="1200" b="0" i="0" strike="noStrike">
            <a:solidFill>
              <a:srgbClr val="000000"/>
            </a:solidFill>
            <a:latin typeface="Times New Roman"/>
            <a:cs typeface="Times New Roman"/>
          </a:endParaRPr>
        </a:p>
        <a:p>
          <a:pPr algn="l" rtl="0">
            <a:defRPr sz="1000"/>
          </a:pPr>
          <a:r>
            <a:rPr lang="is-IS" sz="1200" b="0" i="0" strike="noStrike">
              <a:solidFill>
                <a:srgbClr val="000000"/>
              </a:solidFill>
              <a:latin typeface="Times New Roman"/>
              <a:cs typeface="Times New Roman"/>
            </a:rPr>
            <a:t>Lífeyrisskuldbindingar stofnunarinnar vegna núverandi og fyrrverandi starfsmanna hafa verið metnar og nema 99,1 millj. kr. í árslok 1996. Skuldbindingarnar hafa ekki verið færðar í ársreikning stofnunarinnar.</a:t>
          </a: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xdr:txBody>
    </xdr:sp>
    <xdr:clientData/>
  </xdr:twoCellAnchor>
  <xdr:twoCellAnchor>
    <xdr:from>
      <xdr:col>2</xdr:col>
      <xdr:colOff>28575</xdr:colOff>
      <xdr:row>0</xdr:row>
      <xdr:rowOff>0</xdr:rowOff>
    </xdr:from>
    <xdr:to>
      <xdr:col>6</xdr:col>
      <xdr:colOff>911280</xdr:colOff>
      <xdr:row>0</xdr:row>
      <xdr:rowOff>0</xdr:rowOff>
    </xdr:to>
    <xdr:sp macro="" textlink="">
      <xdr:nvSpPr>
        <xdr:cNvPr id="2054" name="Text 11">
          <a:extLst>
            <a:ext uri="{FF2B5EF4-FFF2-40B4-BE49-F238E27FC236}">
              <a16:creationId xmlns:a16="http://schemas.microsoft.com/office/drawing/2014/main" id="{1FB517E7-9E4B-43B7-EF81-EA21690ABAFA}"/>
            </a:ext>
          </a:extLst>
        </xdr:cNvPr>
        <xdr:cNvSpPr txBox="1">
          <a:spLocks noChangeArrowheads="1"/>
        </xdr:cNvSpPr>
      </xdr:nvSpPr>
      <xdr:spPr bwMode="auto">
        <a:xfrm>
          <a:off x="590550" y="0"/>
          <a:ext cx="5143500" cy="0"/>
        </a:xfrm>
        <a:prstGeom prst="rect">
          <a:avLst/>
        </a:prstGeom>
        <a:solidFill>
          <a:srgbClr val="FFFFFF"/>
        </a:solidFill>
        <a:ln w="1">
          <a:noFill/>
          <a:miter lim="800000"/>
          <a:headEnd/>
          <a:tailEnd/>
        </a:ln>
      </xdr:spPr>
      <xdr:txBody>
        <a:bodyPr vertOverflow="clip" wrap="square" lIns="45720" tIns="41148" rIns="0" bIns="0" anchor="t" upright="1"/>
        <a:lstStyle/>
        <a:p>
          <a:pPr algn="l" rtl="0">
            <a:defRPr sz="1000"/>
          </a:pPr>
          <a:r>
            <a:rPr lang="is-IS" sz="2400" b="1" i="0" strike="noStrike">
              <a:solidFill>
                <a:srgbClr val="000000"/>
              </a:solidFill>
              <a:latin typeface="Times New Roman"/>
              <a:cs typeface="Times New Roman"/>
            </a:rPr>
            <a:t>Á r s r e i k n i n g u r   ___________</a:t>
          </a:r>
        </a:p>
        <a:p>
          <a:pPr algn="l" rtl="0">
            <a:defRPr sz="1000"/>
          </a:pPr>
          <a:endParaRPr lang="is-IS" sz="2400" b="1" i="0" strike="noStrike">
            <a:solidFill>
              <a:srgbClr val="000000"/>
            </a:solidFill>
            <a:latin typeface="Times New Roman"/>
            <a:cs typeface="Times New Roman"/>
          </a:endParaRPr>
        </a:p>
      </xdr:txBody>
    </xdr:sp>
    <xdr:clientData/>
  </xdr:twoCellAnchor>
  <xdr:twoCellAnchor>
    <xdr:from>
      <xdr:col>1</xdr:col>
      <xdr:colOff>19050</xdr:colOff>
      <xdr:row>0</xdr:row>
      <xdr:rowOff>0</xdr:rowOff>
    </xdr:from>
    <xdr:to>
      <xdr:col>6</xdr:col>
      <xdr:colOff>949317</xdr:colOff>
      <xdr:row>0</xdr:row>
      <xdr:rowOff>0</xdr:rowOff>
    </xdr:to>
    <xdr:sp macro="" textlink="">
      <xdr:nvSpPr>
        <xdr:cNvPr id="2055" name="Text 8">
          <a:extLst>
            <a:ext uri="{FF2B5EF4-FFF2-40B4-BE49-F238E27FC236}">
              <a16:creationId xmlns:a16="http://schemas.microsoft.com/office/drawing/2014/main" id="{BAE08E1C-74B0-6444-A937-001C7420C85B}"/>
            </a:ext>
          </a:extLst>
        </xdr:cNvPr>
        <xdr:cNvSpPr txBox="1">
          <a:spLocks noChangeArrowheads="1"/>
        </xdr:cNvSpPr>
      </xdr:nvSpPr>
      <xdr:spPr bwMode="auto">
        <a:xfrm>
          <a:off x="266700" y="0"/>
          <a:ext cx="551497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skoðunarmanna</a:t>
          </a:r>
        </a:p>
      </xdr:txBody>
    </xdr:sp>
    <xdr:clientData/>
  </xdr:twoCellAnchor>
  <xdr:twoCellAnchor>
    <xdr:from>
      <xdr:col>1</xdr:col>
      <xdr:colOff>38100</xdr:colOff>
      <xdr:row>0</xdr:row>
      <xdr:rowOff>0</xdr:rowOff>
    </xdr:from>
    <xdr:to>
      <xdr:col>6</xdr:col>
      <xdr:colOff>892203</xdr:colOff>
      <xdr:row>0</xdr:row>
      <xdr:rowOff>0</xdr:rowOff>
    </xdr:to>
    <xdr:sp macro="" textlink="">
      <xdr:nvSpPr>
        <xdr:cNvPr id="2056" name="Text Box 8">
          <a:extLst>
            <a:ext uri="{FF2B5EF4-FFF2-40B4-BE49-F238E27FC236}">
              <a16:creationId xmlns:a16="http://schemas.microsoft.com/office/drawing/2014/main" id="{A1655C5F-8A76-2284-AA62-E362F9CCBE9B}"/>
            </a:ext>
          </a:extLst>
        </xdr:cNvPr>
        <xdr:cNvSpPr txBox="1">
          <a:spLocks noChangeArrowheads="1"/>
        </xdr:cNvSpPr>
      </xdr:nvSpPr>
      <xdr:spPr bwMode="auto">
        <a:xfrm>
          <a:off x="285750" y="0"/>
          <a:ext cx="5429250" cy="0"/>
        </a:xfrm>
        <a:prstGeom prst="rect">
          <a:avLst/>
        </a:prstGeom>
        <a:solidFill>
          <a:srgbClr val="FFFFFF"/>
        </a:solidFill>
        <a:ln w="9525">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 hef yfirfarið bókhaldið og ársreikninginn fyrir árið 1998 og ekkert fundið athugavert.</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xdr:txBody>
    </xdr:sp>
    <xdr:clientData/>
  </xdr:twoCellAnchor>
  <xdr:twoCellAnchor>
    <xdr:from>
      <xdr:col>2</xdr:col>
      <xdr:colOff>0</xdr:colOff>
      <xdr:row>0</xdr:row>
      <xdr:rowOff>0</xdr:rowOff>
    </xdr:from>
    <xdr:to>
      <xdr:col>6</xdr:col>
      <xdr:colOff>854104</xdr:colOff>
      <xdr:row>0</xdr:row>
      <xdr:rowOff>0</xdr:rowOff>
    </xdr:to>
    <xdr:sp macro="" textlink="">
      <xdr:nvSpPr>
        <xdr:cNvPr id="2057" name="Text Box 9">
          <a:extLst>
            <a:ext uri="{FF2B5EF4-FFF2-40B4-BE49-F238E27FC236}">
              <a16:creationId xmlns:a16="http://schemas.microsoft.com/office/drawing/2014/main" id="{63060599-874D-11E7-8840-F1602483B10A}"/>
            </a:ext>
          </a:extLst>
        </xdr:cNvPr>
        <xdr:cNvSpPr txBox="1">
          <a:spLocks noChangeArrowheads="1"/>
        </xdr:cNvSpPr>
      </xdr:nvSpPr>
      <xdr:spPr bwMode="auto">
        <a:xfrm>
          <a:off x="561975" y="0"/>
          <a:ext cx="5114925" cy="0"/>
        </a:xfrm>
        <a:prstGeom prst="rect">
          <a:avLst/>
        </a:prstGeom>
        <a:solidFill>
          <a:srgbClr val="FFFFFF"/>
        </a:solidFill>
        <a:ln w="9525">
          <a:noFill/>
          <a:miter lim="800000"/>
          <a:headEnd/>
          <a:tailEnd/>
        </a:ln>
      </xdr:spPr>
      <xdr:txBody>
        <a:bodyPr vertOverflow="clip" wrap="square" lIns="45720" tIns="45720" rIns="0" bIns="0" anchor="t" upright="1"/>
        <a:lstStyle/>
        <a:p>
          <a:pPr algn="l" rtl="0">
            <a:defRPr sz="1000"/>
          </a:pPr>
          <a:r>
            <a:rPr lang="is-IS" sz="2400" b="0" i="0" strike="noStrike">
              <a:solidFill>
                <a:srgbClr val="000000"/>
              </a:solidFill>
              <a:latin typeface="Times New Roman"/>
              <a:cs typeface="Times New Roman"/>
            </a:rPr>
            <a:t>                  </a:t>
          </a:r>
          <a:r>
            <a:rPr lang="is-IS" sz="2400" b="1" i="0" strike="noStrike">
              <a:solidFill>
                <a:srgbClr val="000000"/>
              </a:solidFill>
              <a:latin typeface="Times New Roman"/>
              <a:cs typeface="Times New Roman"/>
            </a:rPr>
            <a:t>  Árið …….</a:t>
          </a:r>
        </a:p>
      </xdr:txBody>
    </xdr:sp>
    <xdr:clientData/>
  </xdr:twoCellAnchor>
  <xdr:twoCellAnchor>
    <xdr:from>
      <xdr:col>0</xdr:col>
      <xdr:colOff>231775</xdr:colOff>
      <xdr:row>0</xdr:row>
      <xdr:rowOff>0</xdr:rowOff>
    </xdr:from>
    <xdr:to>
      <xdr:col>7</xdr:col>
      <xdr:colOff>114295</xdr:colOff>
      <xdr:row>0</xdr:row>
      <xdr:rowOff>0</xdr:rowOff>
    </xdr:to>
    <xdr:sp macro="" textlink="">
      <xdr:nvSpPr>
        <xdr:cNvPr id="2058" name="Text 9">
          <a:extLst>
            <a:ext uri="{FF2B5EF4-FFF2-40B4-BE49-F238E27FC236}">
              <a16:creationId xmlns:a16="http://schemas.microsoft.com/office/drawing/2014/main" id="{3BFCE741-DF24-BCFA-BF99-660E4EA0A308}"/>
            </a:ext>
          </a:extLst>
        </xdr:cNvPr>
        <xdr:cNvSpPr txBox="1">
          <a:spLocks noChangeArrowheads="1"/>
        </xdr:cNvSpPr>
      </xdr:nvSpPr>
      <xdr:spPr bwMode="auto">
        <a:xfrm>
          <a:off x="228600" y="0"/>
          <a:ext cx="568642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reikninga -------------------------------------- sóknar, hef skoðað bókhald og ársreikning sóknarinnar fyrir árið             og ekkert fundið athugavert.</a:t>
          </a:r>
        </a:p>
      </xdr:txBody>
    </xdr:sp>
    <xdr:clientData/>
  </xdr:twoCellAnchor>
  <xdr:twoCellAnchor editAs="oneCell">
    <xdr:from>
      <xdr:col>2</xdr:col>
      <xdr:colOff>1495425</xdr:colOff>
      <xdr:row>0</xdr:row>
      <xdr:rowOff>0</xdr:rowOff>
    </xdr:from>
    <xdr:to>
      <xdr:col>2</xdr:col>
      <xdr:colOff>1571625</xdr:colOff>
      <xdr:row>0</xdr:row>
      <xdr:rowOff>200025</xdr:rowOff>
    </xdr:to>
    <xdr:sp macro="" textlink="">
      <xdr:nvSpPr>
        <xdr:cNvPr id="2647" name="Text Box 11">
          <a:extLst>
            <a:ext uri="{FF2B5EF4-FFF2-40B4-BE49-F238E27FC236}">
              <a16:creationId xmlns:a16="http://schemas.microsoft.com/office/drawing/2014/main" id="{CB2CBFCF-2156-E82A-E0B0-89AA3DEAB76B}"/>
            </a:ext>
          </a:extLst>
        </xdr:cNvPr>
        <xdr:cNvSpPr txBox="1">
          <a:spLocks noChangeArrowheads="1"/>
        </xdr:cNvSpPr>
      </xdr:nvSpPr>
      <xdr:spPr bwMode="auto">
        <a:xfrm>
          <a:off x="2057400" y="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28575</xdr:colOff>
      <xdr:row>0</xdr:row>
      <xdr:rowOff>0</xdr:rowOff>
    </xdr:from>
    <xdr:to>
      <xdr:col>6</xdr:col>
      <xdr:colOff>920777</xdr:colOff>
      <xdr:row>0</xdr:row>
      <xdr:rowOff>0</xdr:rowOff>
    </xdr:to>
    <xdr:sp macro="" textlink="">
      <xdr:nvSpPr>
        <xdr:cNvPr id="2060" name="Text 9">
          <a:extLst>
            <a:ext uri="{FF2B5EF4-FFF2-40B4-BE49-F238E27FC236}">
              <a16:creationId xmlns:a16="http://schemas.microsoft.com/office/drawing/2014/main" id="{AAE59D63-AEC2-8A6E-3EFD-53877DBBCCEA}"/>
            </a:ext>
          </a:extLst>
        </xdr:cNvPr>
        <xdr:cNvSpPr txBox="1">
          <a:spLocks noChangeArrowheads="1"/>
        </xdr:cNvSpPr>
      </xdr:nvSpPr>
      <xdr:spPr bwMode="auto">
        <a:xfrm>
          <a:off x="276225" y="0"/>
          <a:ext cx="546735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Ársreikningur þessi lagður fyrir sóknarnefnd til staðfestingar þann ____________</a:t>
          </a:r>
        </a:p>
        <a:p>
          <a:pPr algn="just" rtl="0">
            <a:defRPr sz="1000"/>
          </a:pPr>
          <a:r>
            <a:rPr lang="is-IS" sz="1200" b="0" i="0" strike="noStrike">
              <a:solidFill>
                <a:srgbClr val="000000"/>
              </a:solidFill>
              <a:latin typeface="Times New Roman"/>
              <a:cs typeface="Times New Roman"/>
            </a:rPr>
            <a:t>Í sóknarnefnd eru:</a:t>
          </a:r>
        </a:p>
      </xdr:txBody>
    </xdr:sp>
    <xdr:clientData/>
  </xdr:twoCellAnchor>
  <xdr:twoCellAnchor>
    <xdr:from>
      <xdr:col>1</xdr:col>
      <xdr:colOff>28575</xdr:colOff>
      <xdr:row>0</xdr:row>
      <xdr:rowOff>0</xdr:rowOff>
    </xdr:from>
    <xdr:to>
      <xdr:col>6</xdr:col>
      <xdr:colOff>1047750</xdr:colOff>
      <xdr:row>0</xdr:row>
      <xdr:rowOff>0</xdr:rowOff>
    </xdr:to>
    <xdr:sp macro="" textlink="">
      <xdr:nvSpPr>
        <xdr:cNvPr id="2061" name="Text 9">
          <a:extLst>
            <a:ext uri="{FF2B5EF4-FFF2-40B4-BE49-F238E27FC236}">
              <a16:creationId xmlns:a16="http://schemas.microsoft.com/office/drawing/2014/main" id="{622D1CC1-3010-FB1D-7A13-A899E3BB1C4B}"/>
            </a:ext>
          </a:extLst>
        </xdr:cNvPr>
        <xdr:cNvSpPr txBox="1">
          <a:spLocks noChangeArrowheads="1"/>
        </xdr:cNvSpPr>
      </xdr:nvSpPr>
      <xdr:spPr bwMode="auto">
        <a:xfrm>
          <a:off x="276225" y="0"/>
          <a:ext cx="552450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Ársreikningur þessi lagður fyrir aðalsafnaðarfund til staðfestingar þann ____________</a:t>
          </a:r>
        </a:p>
        <a:p>
          <a:pPr algn="just" rtl="0">
            <a:defRPr sz="1000"/>
          </a:pPr>
          <a:r>
            <a:rPr lang="is-IS" sz="1200" b="0" i="0" strike="noStrike">
              <a:solidFill>
                <a:srgbClr val="000000"/>
              </a:solidFill>
              <a:latin typeface="Times New Roman"/>
              <a:cs typeface="Times New Roman"/>
            </a:rPr>
            <a:t>og samþykktur þar samhljóða</a:t>
          </a:r>
        </a:p>
      </xdr:txBody>
    </xdr:sp>
    <xdr:clientData/>
  </xdr:twoCellAnchor>
  <xdr:twoCellAnchor>
    <xdr:from>
      <xdr:col>1</xdr:col>
      <xdr:colOff>9525</xdr:colOff>
      <xdr:row>84</xdr:row>
      <xdr:rowOff>0</xdr:rowOff>
    </xdr:from>
    <xdr:to>
      <xdr:col>6</xdr:col>
      <xdr:colOff>1028700</xdr:colOff>
      <xdr:row>84</xdr:row>
      <xdr:rowOff>0</xdr:rowOff>
    </xdr:to>
    <xdr:sp macro="" textlink="">
      <xdr:nvSpPr>
        <xdr:cNvPr id="2062" name="Text Box 14">
          <a:extLst>
            <a:ext uri="{FF2B5EF4-FFF2-40B4-BE49-F238E27FC236}">
              <a16:creationId xmlns:a16="http://schemas.microsoft.com/office/drawing/2014/main" id="{15CE28E3-A7F9-0B1A-1C62-621EB77CE232}"/>
            </a:ext>
          </a:extLst>
        </xdr:cNvPr>
        <xdr:cNvSpPr txBox="1">
          <a:spLocks noChangeArrowheads="1"/>
        </xdr:cNvSpPr>
      </xdr:nvSpPr>
      <xdr:spPr bwMode="auto">
        <a:xfrm>
          <a:off x="257175" y="17011650"/>
          <a:ext cx="55435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r>
            <a:rPr lang="is-IS" sz="1000" b="0" i="0" strike="noStrike">
              <a:solidFill>
                <a:srgbClr val="000000"/>
              </a:solidFill>
              <a:latin typeface="Arial"/>
              <a:cs typeface="Arial"/>
            </a:rPr>
            <a:t> </a:t>
          </a:r>
        </a:p>
        <a:p>
          <a:pPr algn="just" rtl="0">
            <a:defRPr sz="1000"/>
          </a:pPr>
          <a:r>
            <a:rPr lang="is-IS" sz="1000" b="0" i="0" strike="noStrike">
              <a:solidFill>
                <a:srgbClr val="000000"/>
              </a:solidFill>
              <a:latin typeface="Arial"/>
              <a:cs typeface="Arial"/>
            </a:rPr>
            <a:t>Eyðublöðin skýra sig að mestu leyti sjálf en til frekari áréttingar er eftirfarandi tekið fram: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Áritun</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Nauðsynlegt er að allir tilgreindir aðilar áriti reikninginn</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Hafi löggiltur endurskoðandi endurskoðað reikninginn og vottað hann með áritun sinni þarf sú áritun að fylgja reikningnum.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Rekstrarreikningur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Ef nauðsynlegt er að sundurliða frekar einstaka kostnaðar- eða tekjuliði skal nota tilvísun í skýringardálki sem vísar í séryfirlit sem fylgja á reikningnum</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Ef ekki liggur fyrir fyrningaskýrsla skal sýna í skýringum hvernig afskriftir eru tilkomnar, þ.e. stofn og afskriftarprósenta.</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Vakin er athygli á því að á bls. 5 skal gera sérstaklega grein fyrir veittum og mótteknum styrkjum, lánum og framlögum, hvaða verkefni er ætlað að styrkja með þessum hætti.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Efnahagsreikningur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Koma þarf fram hvort fasteignir eru færðar á fasteignamati eða endurmetnu kostnaðarverði.</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Aðrar eignir eiga að miðast við endurmetið kostnaðarverð.</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Ef um veðskuldir er að ræða þarf að koma fram hvaða eign er að veði fyrir skuldinni.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xdr:txBody>
    </xdr:sp>
    <xdr:clientData/>
  </xdr:twoCellAnchor>
  <xdr:twoCellAnchor>
    <xdr:from>
      <xdr:col>1</xdr:col>
      <xdr:colOff>327025</xdr:colOff>
      <xdr:row>0</xdr:row>
      <xdr:rowOff>0</xdr:rowOff>
    </xdr:from>
    <xdr:to>
      <xdr:col>6</xdr:col>
      <xdr:colOff>1028693</xdr:colOff>
      <xdr:row>0</xdr:row>
      <xdr:rowOff>0</xdr:rowOff>
    </xdr:to>
    <xdr:sp macro="" textlink="">
      <xdr:nvSpPr>
        <xdr:cNvPr id="2063" name="Text Box 15">
          <a:extLst>
            <a:ext uri="{FF2B5EF4-FFF2-40B4-BE49-F238E27FC236}">
              <a16:creationId xmlns:a16="http://schemas.microsoft.com/office/drawing/2014/main" id="{7E5E0B5E-377D-C6E1-E7BB-202C70E99A32}"/>
            </a:ext>
          </a:extLst>
        </xdr:cNvPr>
        <xdr:cNvSpPr txBox="1">
          <a:spLocks noChangeArrowheads="1"/>
        </xdr:cNvSpPr>
      </xdr:nvSpPr>
      <xdr:spPr bwMode="auto">
        <a:xfrm>
          <a:off x="561975" y="0"/>
          <a:ext cx="5238750" cy="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is-IS" sz="1000" b="0" i="0" strike="noStrike">
              <a:solidFill>
                <a:srgbClr val="000000"/>
              </a:solidFill>
              <a:latin typeface="Times New Roman"/>
              <a:cs typeface="Times New Roman"/>
            </a:rPr>
            <a:t>Ársreikningi skal skilað fyrir 1. júní ár hvert, sbr. 5. gr. l. nr. 124/1997.</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3175</xdr:colOff>
      <xdr:row>42</xdr:row>
      <xdr:rowOff>0</xdr:rowOff>
    </xdr:from>
    <xdr:to>
      <xdr:col>8</xdr:col>
      <xdr:colOff>3</xdr:colOff>
      <xdr:row>42</xdr:row>
      <xdr:rowOff>0</xdr:rowOff>
    </xdr:to>
    <xdr:sp macro="" textlink="">
      <xdr:nvSpPr>
        <xdr:cNvPr id="4097" name="Text 4">
          <a:extLst>
            <a:ext uri="{FF2B5EF4-FFF2-40B4-BE49-F238E27FC236}">
              <a16:creationId xmlns:a16="http://schemas.microsoft.com/office/drawing/2014/main" id="{DED13101-E3F8-25E5-7C24-D00F57A0BC7E}"/>
            </a:ext>
          </a:extLst>
        </xdr:cNvPr>
        <xdr:cNvSpPr txBox="1">
          <a:spLocks noChangeArrowheads="1"/>
        </xdr:cNvSpPr>
      </xdr:nvSpPr>
      <xdr:spPr bwMode="auto">
        <a:xfrm>
          <a:off x="571500" y="8782050"/>
          <a:ext cx="561022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Um nokkurt skeið hefur safnast upp á viðskiptareikningi framlag starfsmanna í lífeyrissjóð vegna launa sem sjóðurinn hefur greitt. Ákveðin vandkvæði eru við að leiða saman slíkar greiðslur við uppgjör til lífeyrissjóðanna. Nú hefur færsluaðferðum verið breytt þannig að ekki er um frekari uppsöfnun að ræða en greiðslur fyrri ára eru færðar til tekna nú.</a:t>
          </a:r>
        </a:p>
      </xdr:txBody>
    </xdr:sp>
    <xdr:clientData/>
  </xdr:twoCellAnchor>
  <xdr:twoCellAnchor>
    <xdr:from>
      <xdr:col>1</xdr:col>
      <xdr:colOff>19050</xdr:colOff>
      <xdr:row>0</xdr:row>
      <xdr:rowOff>0</xdr:rowOff>
    </xdr:from>
    <xdr:to>
      <xdr:col>6</xdr:col>
      <xdr:colOff>838180</xdr:colOff>
      <xdr:row>0</xdr:row>
      <xdr:rowOff>0</xdr:rowOff>
    </xdr:to>
    <xdr:sp macro="" textlink="">
      <xdr:nvSpPr>
        <xdr:cNvPr id="4098" name="Text 6">
          <a:extLst>
            <a:ext uri="{FF2B5EF4-FFF2-40B4-BE49-F238E27FC236}">
              <a16:creationId xmlns:a16="http://schemas.microsoft.com/office/drawing/2014/main" id="{46D8FF21-D18D-B252-965A-66F94ADFBC02}"/>
            </a:ext>
          </a:extLst>
        </xdr:cNvPr>
        <xdr:cNvSpPr txBox="1">
          <a:spLocks noChangeArrowheads="1"/>
        </xdr:cNvSpPr>
      </xdr:nvSpPr>
      <xdr:spPr bwMode="auto">
        <a:xfrm>
          <a:off x="266700" y="0"/>
          <a:ext cx="566737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1" i="0" strike="noStrike">
              <a:solidFill>
                <a:srgbClr val="000000"/>
              </a:solidFill>
              <a:latin typeface="Times New Roman"/>
              <a:cs typeface="Times New Roman"/>
            </a:rPr>
            <a:t>Til stjórnar</a:t>
          </a:r>
          <a:endParaRPr lang="is-IS" sz="1200" b="0" i="0" strike="noStrike">
            <a:solidFill>
              <a:srgbClr val="000000"/>
            </a:solidFill>
            <a:latin typeface="Times New Roman"/>
            <a:cs typeface="Times New Roman"/>
          </a:endParaRP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Við höfum endurskoðað ársreikning  ................................................... fyrir árið 1998. Ársreikningurinn samanstendur af rekstrarreikningi og efnahagsreikningi ásamt skýringum  nr. 1- .  Ársreikningurinn er lagður fram af stjórnendum .................................................... og á ábyrgð þeirra í samræmi við lög og starfsskyldur. Ábyrgð okkar felst í því áliti sem við látum í ljós á ársreikningnum á grundvelli endurskoðunarinnar.</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Endurskoðað var í samræmi við góða endurskoðunarvenju.  Samkvæmt því ber okkur að skipuleggja og haga endurskoðuninni þannig að nægjanleg vissa fáist um að ársreikningurinn sé án verulegra annmarka.  Endurskoðunin fólst meðal annars í að sannreyna fjárhæðir og upplýsingar sem fram koma í ársreikningnum og einnig athugun á þeim reikningsskilaaðferðum og matsreglum sem beitt er við gerð hans og framsetningu í heild.  Við teljum að endurskoðunin sé nægjanlega traustur grunnur til að byggja álit okkar á.</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Það er álit okkar að ársreikningurinn gefi glögga mynd af afkomu ...................................... á árinu 1998 og efnahag 31. desember 1998   í samræmi við lög og góða reiknings- skilavenju.</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a:p>
          <a:pPr algn="just" rtl="0">
            <a:defRPr sz="1000"/>
          </a:pPr>
          <a:r>
            <a:rPr lang="is-IS" sz="1200" b="0" i="0" strike="noStrike">
              <a:solidFill>
                <a:srgbClr val="000000"/>
              </a:solidFill>
              <a:latin typeface="Times New Roman"/>
              <a:cs typeface="Times New Roman"/>
            </a:rPr>
            <a:t>               </a:t>
          </a: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a:p>
          <a:pPr algn="just" rtl="0">
            <a:defRPr sz="1000"/>
          </a:pPr>
          <a:endParaRPr lang="is-IS" sz="1300" b="0" i="0" strike="noStrike">
            <a:solidFill>
              <a:srgbClr val="000000"/>
            </a:solidFill>
            <a:latin typeface="Times New Roman"/>
            <a:cs typeface="Times New Roman"/>
          </a:endParaRPr>
        </a:p>
        <a:p>
          <a:pPr algn="just" rtl="0">
            <a:defRPr sz="1000"/>
          </a:pP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xdr:txBody>
    </xdr:sp>
    <xdr:clientData/>
  </xdr:twoCellAnchor>
  <xdr:twoCellAnchor>
    <xdr:from>
      <xdr:col>1</xdr:col>
      <xdr:colOff>9525</xdr:colOff>
      <xdr:row>0</xdr:row>
      <xdr:rowOff>0</xdr:rowOff>
    </xdr:from>
    <xdr:to>
      <xdr:col>8</xdr:col>
      <xdr:colOff>19050</xdr:colOff>
      <xdr:row>0</xdr:row>
      <xdr:rowOff>0</xdr:rowOff>
    </xdr:to>
    <xdr:sp macro="" textlink="">
      <xdr:nvSpPr>
        <xdr:cNvPr id="4099" name="Text 7">
          <a:extLst>
            <a:ext uri="{FF2B5EF4-FFF2-40B4-BE49-F238E27FC236}">
              <a16:creationId xmlns:a16="http://schemas.microsoft.com/office/drawing/2014/main" id="{3481BE4A-C425-4DE2-8807-8C39D064DEA3}"/>
            </a:ext>
          </a:extLst>
        </xdr:cNvPr>
        <xdr:cNvSpPr txBox="1">
          <a:spLocks noChangeArrowheads="1"/>
        </xdr:cNvSpPr>
      </xdr:nvSpPr>
      <xdr:spPr bwMode="auto">
        <a:xfrm>
          <a:off x="257175" y="0"/>
          <a:ext cx="5943600"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endurskoðenda</a:t>
          </a:r>
        </a:p>
      </xdr:txBody>
    </xdr:sp>
    <xdr:clientData/>
  </xdr:twoCellAnchor>
  <xdr:twoCellAnchor>
    <xdr:from>
      <xdr:col>1</xdr:col>
      <xdr:colOff>19050</xdr:colOff>
      <xdr:row>0</xdr:row>
      <xdr:rowOff>0</xdr:rowOff>
    </xdr:from>
    <xdr:to>
      <xdr:col>8</xdr:col>
      <xdr:colOff>0</xdr:colOff>
      <xdr:row>0</xdr:row>
      <xdr:rowOff>0</xdr:rowOff>
    </xdr:to>
    <xdr:sp macro="" textlink="">
      <xdr:nvSpPr>
        <xdr:cNvPr id="4100" name="Text 8">
          <a:extLst>
            <a:ext uri="{FF2B5EF4-FFF2-40B4-BE49-F238E27FC236}">
              <a16:creationId xmlns:a16="http://schemas.microsoft.com/office/drawing/2014/main" id="{E67E3C09-D77E-4FD3-A560-0F62E7F3AB39}"/>
            </a:ext>
          </a:extLst>
        </xdr:cNvPr>
        <xdr:cNvSpPr txBox="1">
          <a:spLocks noChangeArrowheads="1"/>
        </xdr:cNvSpPr>
      </xdr:nvSpPr>
      <xdr:spPr bwMode="auto">
        <a:xfrm>
          <a:off x="266700" y="0"/>
          <a:ext cx="591502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400" b="1" i="0" strike="noStrike">
              <a:solidFill>
                <a:srgbClr val="000000"/>
              </a:solidFill>
              <a:latin typeface="Times New Roman"/>
              <a:cs typeface="Times New Roman"/>
            </a:rPr>
            <a:t>Á r i t a n i r</a:t>
          </a:r>
        </a:p>
        <a:p>
          <a:pPr algn="ctr" rtl="0">
            <a:defRPr sz="1000"/>
          </a:pPr>
          <a:endParaRPr lang="is-IS" sz="1400" b="1" i="0" strike="noStrike">
            <a:solidFill>
              <a:srgbClr val="000000"/>
            </a:solidFill>
            <a:latin typeface="Times New Roman"/>
            <a:cs typeface="Times New Roman"/>
          </a:endParaRPr>
        </a:p>
      </xdr:txBody>
    </xdr:sp>
    <xdr:clientData/>
  </xdr:twoCellAnchor>
  <xdr:twoCellAnchor>
    <xdr:from>
      <xdr:col>1</xdr:col>
      <xdr:colOff>158750</xdr:colOff>
      <xdr:row>42</xdr:row>
      <xdr:rowOff>0</xdr:rowOff>
    </xdr:from>
    <xdr:to>
      <xdr:col>7</xdr:col>
      <xdr:colOff>111122</xdr:colOff>
      <xdr:row>42</xdr:row>
      <xdr:rowOff>0</xdr:rowOff>
    </xdr:to>
    <xdr:sp macro="" textlink="">
      <xdr:nvSpPr>
        <xdr:cNvPr id="4101" name="Text 10">
          <a:extLst>
            <a:ext uri="{FF2B5EF4-FFF2-40B4-BE49-F238E27FC236}">
              <a16:creationId xmlns:a16="http://schemas.microsoft.com/office/drawing/2014/main" id="{4B5F7BFB-F6B6-F857-3E00-145458702004}"/>
            </a:ext>
          </a:extLst>
        </xdr:cNvPr>
        <xdr:cNvSpPr txBox="1">
          <a:spLocks noChangeArrowheads="1"/>
        </xdr:cNvSpPr>
      </xdr:nvSpPr>
      <xdr:spPr bwMode="auto">
        <a:xfrm>
          <a:off x="409575" y="8782050"/>
          <a:ext cx="5772150" cy="0"/>
        </a:xfrm>
        <a:prstGeom prst="rect">
          <a:avLst/>
        </a:prstGeom>
        <a:solidFill>
          <a:srgbClr val="FFFFFF"/>
        </a:solidFill>
        <a:ln w="1">
          <a:noFill/>
          <a:miter lim="800000"/>
          <a:headEnd/>
          <a:tailEnd/>
        </a:ln>
      </xdr:spPr>
      <xdr:txBody>
        <a:bodyPr vertOverflow="clip" wrap="square" lIns="27432" tIns="27432" rIns="0" bIns="0" anchor="t" upright="1"/>
        <a:lstStyle/>
        <a:p>
          <a:pPr algn="l" rtl="0">
            <a:defRPr sz="1000"/>
          </a:pPr>
          <a:r>
            <a:rPr lang="is-IS" sz="1200" b="0" i="0" strike="noStrike">
              <a:solidFill>
                <a:srgbClr val="000000"/>
              </a:solidFill>
              <a:latin typeface="Times New Roman"/>
              <a:cs typeface="Times New Roman"/>
            </a:rPr>
            <a:t>Í samræmi við reikningsskilavenjur A-hluta stofnana eru eignakaup ársins gjaldfærð í rekstrarreikningi. Þá eru áhrif almennra verðlagsbreytinga á rekstur ekki færð í ársreikninginn. Reikningsskilin eru frábrugðin reikningsskilum A-hluta stofnana að því leyti að framlag ríkisins er fært  yfir rekstrarreikning stofnunarinnar en ekki eiginfjárreikning hennar.</a:t>
          </a:r>
        </a:p>
        <a:p>
          <a:pPr algn="l" rtl="0">
            <a:defRPr sz="1000"/>
          </a:pPr>
          <a:endParaRPr lang="is-IS" sz="1200" b="0" i="0" strike="noStrike">
            <a:solidFill>
              <a:srgbClr val="000000"/>
            </a:solidFill>
            <a:latin typeface="Times New Roman"/>
            <a:cs typeface="Times New Roman"/>
          </a:endParaRPr>
        </a:p>
        <a:p>
          <a:pPr algn="l" rtl="0">
            <a:defRPr sz="1000"/>
          </a:pPr>
          <a:r>
            <a:rPr lang="is-IS" sz="1200" b="0" i="0" strike="noStrike">
              <a:solidFill>
                <a:srgbClr val="000000"/>
              </a:solidFill>
              <a:latin typeface="Times New Roman"/>
              <a:cs typeface="Times New Roman"/>
            </a:rPr>
            <a:t>Lífeyrisskuldbindingar stofnunarinnar vegna núverandi og fyrrverandi starfsmanna hafa verið metnar og nema 99,1 millj. kr. í árslok 1996. Skuldbindingarnar hafa ekki verið færðar í ársreikning stofnunarinnar.</a:t>
          </a: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xdr:txBody>
    </xdr:sp>
    <xdr:clientData/>
  </xdr:twoCellAnchor>
  <xdr:twoCellAnchor>
    <xdr:from>
      <xdr:col>2</xdr:col>
      <xdr:colOff>28575</xdr:colOff>
      <xdr:row>0</xdr:row>
      <xdr:rowOff>0</xdr:rowOff>
    </xdr:from>
    <xdr:to>
      <xdr:col>6</xdr:col>
      <xdr:colOff>911277</xdr:colOff>
      <xdr:row>0</xdr:row>
      <xdr:rowOff>0</xdr:rowOff>
    </xdr:to>
    <xdr:sp macro="" textlink="">
      <xdr:nvSpPr>
        <xdr:cNvPr id="4102" name="Text 11">
          <a:extLst>
            <a:ext uri="{FF2B5EF4-FFF2-40B4-BE49-F238E27FC236}">
              <a16:creationId xmlns:a16="http://schemas.microsoft.com/office/drawing/2014/main" id="{8BCEA055-7FD5-634D-D266-5F76A0C98205}"/>
            </a:ext>
          </a:extLst>
        </xdr:cNvPr>
        <xdr:cNvSpPr txBox="1">
          <a:spLocks noChangeArrowheads="1"/>
        </xdr:cNvSpPr>
      </xdr:nvSpPr>
      <xdr:spPr bwMode="auto">
        <a:xfrm>
          <a:off x="590550" y="0"/>
          <a:ext cx="5410200" cy="0"/>
        </a:xfrm>
        <a:prstGeom prst="rect">
          <a:avLst/>
        </a:prstGeom>
        <a:solidFill>
          <a:srgbClr val="FFFFFF"/>
        </a:solidFill>
        <a:ln w="1">
          <a:noFill/>
          <a:miter lim="800000"/>
          <a:headEnd/>
          <a:tailEnd/>
        </a:ln>
      </xdr:spPr>
      <xdr:txBody>
        <a:bodyPr vertOverflow="clip" wrap="square" lIns="45720" tIns="41148" rIns="0" bIns="0" anchor="t" upright="1"/>
        <a:lstStyle/>
        <a:p>
          <a:pPr algn="l" rtl="0">
            <a:defRPr sz="1000"/>
          </a:pPr>
          <a:r>
            <a:rPr lang="is-IS" sz="2400" b="1" i="0" strike="noStrike">
              <a:solidFill>
                <a:srgbClr val="000000"/>
              </a:solidFill>
              <a:latin typeface="Times New Roman"/>
              <a:cs typeface="Times New Roman"/>
            </a:rPr>
            <a:t>Á r s r e i k n i n g u r   ___________</a:t>
          </a:r>
        </a:p>
        <a:p>
          <a:pPr algn="l" rtl="0">
            <a:defRPr sz="1000"/>
          </a:pPr>
          <a:endParaRPr lang="is-IS" sz="2400" b="1" i="0" strike="noStrike">
            <a:solidFill>
              <a:srgbClr val="000000"/>
            </a:solidFill>
            <a:latin typeface="Times New Roman"/>
            <a:cs typeface="Times New Roman"/>
          </a:endParaRPr>
        </a:p>
      </xdr:txBody>
    </xdr:sp>
    <xdr:clientData/>
  </xdr:twoCellAnchor>
  <xdr:twoCellAnchor>
    <xdr:from>
      <xdr:col>1</xdr:col>
      <xdr:colOff>19050</xdr:colOff>
      <xdr:row>0</xdr:row>
      <xdr:rowOff>0</xdr:rowOff>
    </xdr:from>
    <xdr:to>
      <xdr:col>6</xdr:col>
      <xdr:colOff>949318</xdr:colOff>
      <xdr:row>0</xdr:row>
      <xdr:rowOff>0</xdr:rowOff>
    </xdr:to>
    <xdr:sp macro="" textlink="">
      <xdr:nvSpPr>
        <xdr:cNvPr id="4103" name="Text 8">
          <a:extLst>
            <a:ext uri="{FF2B5EF4-FFF2-40B4-BE49-F238E27FC236}">
              <a16:creationId xmlns:a16="http://schemas.microsoft.com/office/drawing/2014/main" id="{7E129F56-81AC-1306-B123-7F662B9AB760}"/>
            </a:ext>
          </a:extLst>
        </xdr:cNvPr>
        <xdr:cNvSpPr txBox="1">
          <a:spLocks noChangeArrowheads="1"/>
        </xdr:cNvSpPr>
      </xdr:nvSpPr>
      <xdr:spPr bwMode="auto">
        <a:xfrm>
          <a:off x="266700" y="0"/>
          <a:ext cx="578167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skoðunarmanna</a:t>
          </a:r>
        </a:p>
      </xdr:txBody>
    </xdr:sp>
    <xdr:clientData/>
  </xdr:twoCellAnchor>
  <xdr:twoCellAnchor>
    <xdr:from>
      <xdr:col>1</xdr:col>
      <xdr:colOff>38100</xdr:colOff>
      <xdr:row>0</xdr:row>
      <xdr:rowOff>0</xdr:rowOff>
    </xdr:from>
    <xdr:to>
      <xdr:col>6</xdr:col>
      <xdr:colOff>892201</xdr:colOff>
      <xdr:row>0</xdr:row>
      <xdr:rowOff>0</xdr:rowOff>
    </xdr:to>
    <xdr:sp macro="" textlink="">
      <xdr:nvSpPr>
        <xdr:cNvPr id="4104" name="Text Box 8">
          <a:extLst>
            <a:ext uri="{FF2B5EF4-FFF2-40B4-BE49-F238E27FC236}">
              <a16:creationId xmlns:a16="http://schemas.microsoft.com/office/drawing/2014/main" id="{5EF320D5-49DC-B52E-D83A-1BE09DF5BB13}"/>
            </a:ext>
          </a:extLst>
        </xdr:cNvPr>
        <xdr:cNvSpPr txBox="1">
          <a:spLocks noChangeArrowheads="1"/>
        </xdr:cNvSpPr>
      </xdr:nvSpPr>
      <xdr:spPr bwMode="auto">
        <a:xfrm>
          <a:off x="285750" y="0"/>
          <a:ext cx="5695950" cy="0"/>
        </a:xfrm>
        <a:prstGeom prst="rect">
          <a:avLst/>
        </a:prstGeom>
        <a:solidFill>
          <a:srgbClr val="FFFFFF"/>
        </a:solidFill>
        <a:ln w="9525">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 hef yfirfarið bókhaldið og ársreikninginn fyrir árið 1998 og ekkert fundið athugavert.</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xdr:txBody>
    </xdr:sp>
    <xdr:clientData/>
  </xdr:twoCellAnchor>
  <xdr:twoCellAnchor>
    <xdr:from>
      <xdr:col>2</xdr:col>
      <xdr:colOff>0</xdr:colOff>
      <xdr:row>0</xdr:row>
      <xdr:rowOff>0</xdr:rowOff>
    </xdr:from>
    <xdr:to>
      <xdr:col>6</xdr:col>
      <xdr:colOff>854103</xdr:colOff>
      <xdr:row>0</xdr:row>
      <xdr:rowOff>0</xdr:rowOff>
    </xdr:to>
    <xdr:sp macro="" textlink="">
      <xdr:nvSpPr>
        <xdr:cNvPr id="4105" name="Text Box 9">
          <a:extLst>
            <a:ext uri="{FF2B5EF4-FFF2-40B4-BE49-F238E27FC236}">
              <a16:creationId xmlns:a16="http://schemas.microsoft.com/office/drawing/2014/main" id="{BB2458F2-AD7F-DA6C-B92A-5A855B6FE278}"/>
            </a:ext>
          </a:extLst>
        </xdr:cNvPr>
        <xdr:cNvSpPr txBox="1">
          <a:spLocks noChangeArrowheads="1"/>
        </xdr:cNvSpPr>
      </xdr:nvSpPr>
      <xdr:spPr bwMode="auto">
        <a:xfrm>
          <a:off x="561975" y="0"/>
          <a:ext cx="5381625" cy="0"/>
        </a:xfrm>
        <a:prstGeom prst="rect">
          <a:avLst/>
        </a:prstGeom>
        <a:solidFill>
          <a:srgbClr val="FFFFFF"/>
        </a:solidFill>
        <a:ln w="9525">
          <a:noFill/>
          <a:miter lim="800000"/>
          <a:headEnd/>
          <a:tailEnd/>
        </a:ln>
      </xdr:spPr>
      <xdr:txBody>
        <a:bodyPr vertOverflow="clip" wrap="square" lIns="45720" tIns="45720" rIns="0" bIns="0" anchor="t" upright="1"/>
        <a:lstStyle/>
        <a:p>
          <a:pPr algn="l" rtl="0">
            <a:defRPr sz="1000"/>
          </a:pPr>
          <a:r>
            <a:rPr lang="is-IS" sz="2400" b="0" i="0" strike="noStrike">
              <a:solidFill>
                <a:srgbClr val="000000"/>
              </a:solidFill>
              <a:latin typeface="Times New Roman"/>
              <a:cs typeface="Times New Roman"/>
            </a:rPr>
            <a:t>                  </a:t>
          </a:r>
          <a:r>
            <a:rPr lang="is-IS" sz="2400" b="1" i="0" strike="noStrike">
              <a:solidFill>
                <a:srgbClr val="000000"/>
              </a:solidFill>
              <a:latin typeface="Times New Roman"/>
              <a:cs typeface="Times New Roman"/>
            </a:rPr>
            <a:t>  Árið …….</a:t>
          </a:r>
        </a:p>
      </xdr:txBody>
    </xdr:sp>
    <xdr:clientData/>
  </xdr:twoCellAnchor>
  <xdr:twoCellAnchor>
    <xdr:from>
      <xdr:col>0</xdr:col>
      <xdr:colOff>231775</xdr:colOff>
      <xdr:row>0</xdr:row>
      <xdr:rowOff>0</xdr:rowOff>
    </xdr:from>
    <xdr:to>
      <xdr:col>7</xdr:col>
      <xdr:colOff>114295</xdr:colOff>
      <xdr:row>0</xdr:row>
      <xdr:rowOff>0</xdr:rowOff>
    </xdr:to>
    <xdr:sp macro="" textlink="">
      <xdr:nvSpPr>
        <xdr:cNvPr id="4106" name="Text 9">
          <a:extLst>
            <a:ext uri="{FF2B5EF4-FFF2-40B4-BE49-F238E27FC236}">
              <a16:creationId xmlns:a16="http://schemas.microsoft.com/office/drawing/2014/main" id="{93F8BC33-504D-FFB9-763E-8D2DB3631AA7}"/>
            </a:ext>
          </a:extLst>
        </xdr:cNvPr>
        <xdr:cNvSpPr txBox="1">
          <a:spLocks noChangeArrowheads="1"/>
        </xdr:cNvSpPr>
      </xdr:nvSpPr>
      <xdr:spPr bwMode="auto">
        <a:xfrm>
          <a:off x="228600" y="0"/>
          <a:ext cx="595312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reikninga -------------------------------------- sóknar, hef skoðað bókhald og ársreikning sóknarinnar fyrir árið             og ekkert fundið athugavert.</a:t>
          </a:r>
        </a:p>
      </xdr:txBody>
    </xdr:sp>
    <xdr:clientData/>
  </xdr:twoCellAnchor>
  <xdr:twoCellAnchor editAs="oneCell">
    <xdr:from>
      <xdr:col>2</xdr:col>
      <xdr:colOff>1485900</xdr:colOff>
      <xdr:row>0</xdr:row>
      <xdr:rowOff>0</xdr:rowOff>
    </xdr:from>
    <xdr:to>
      <xdr:col>2</xdr:col>
      <xdr:colOff>1562100</xdr:colOff>
      <xdr:row>0</xdr:row>
      <xdr:rowOff>200025</xdr:rowOff>
    </xdr:to>
    <xdr:sp macro="" textlink="">
      <xdr:nvSpPr>
        <xdr:cNvPr id="4693" name="Text Box 11">
          <a:extLst>
            <a:ext uri="{FF2B5EF4-FFF2-40B4-BE49-F238E27FC236}">
              <a16:creationId xmlns:a16="http://schemas.microsoft.com/office/drawing/2014/main" id="{5F04896E-3332-CA97-0824-0624F0DA5483}"/>
            </a:ext>
          </a:extLst>
        </xdr:cNvPr>
        <xdr:cNvSpPr txBox="1">
          <a:spLocks noChangeArrowheads="1"/>
        </xdr:cNvSpPr>
      </xdr:nvSpPr>
      <xdr:spPr bwMode="auto">
        <a:xfrm>
          <a:off x="2047875" y="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28575</xdr:colOff>
      <xdr:row>0</xdr:row>
      <xdr:rowOff>0</xdr:rowOff>
    </xdr:from>
    <xdr:to>
      <xdr:col>6</xdr:col>
      <xdr:colOff>920776</xdr:colOff>
      <xdr:row>0</xdr:row>
      <xdr:rowOff>0</xdr:rowOff>
    </xdr:to>
    <xdr:sp macro="" textlink="">
      <xdr:nvSpPr>
        <xdr:cNvPr id="4108" name="Text 9">
          <a:extLst>
            <a:ext uri="{FF2B5EF4-FFF2-40B4-BE49-F238E27FC236}">
              <a16:creationId xmlns:a16="http://schemas.microsoft.com/office/drawing/2014/main" id="{272B5561-1787-0057-3376-5F14D56BC27B}"/>
            </a:ext>
          </a:extLst>
        </xdr:cNvPr>
        <xdr:cNvSpPr txBox="1">
          <a:spLocks noChangeArrowheads="1"/>
        </xdr:cNvSpPr>
      </xdr:nvSpPr>
      <xdr:spPr bwMode="auto">
        <a:xfrm>
          <a:off x="276225" y="0"/>
          <a:ext cx="573405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Ársreikningur þessi lagður fyrir sóknarnefnd til staðfestingar þann ____________</a:t>
          </a:r>
        </a:p>
        <a:p>
          <a:pPr algn="just" rtl="0">
            <a:defRPr sz="1000"/>
          </a:pPr>
          <a:r>
            <a:rPr lang="is-IS" sz="1200" b="0" i="0" strike="noStrike">
              <a:solidFill>
                <a:srgbClr val="000000"/>
              </a:solidFill>
              <a:latin typeface="Times New Roman"/>
              <a:cs typeface="Times New Roman"/>
            </a:rPr>
            <a:t>Í sóknarnefnd eru:</a:t>
          </a:r>
        </a:p>
      </xdr:txBody>
    </xdr:sp>
    <xdr:clientData/>
  </xdr:twoCellAnchor>
  <xdr:twoCellAnchor>
    <xdr:from>
      <xdr:col>1</xdr:col>
      <xdr:colOff>28575</xdr:colOff>
      <xdr:row>0</xdr:row>
      <xdr:rowOff>0</xdr:rowOff>
    </xdr:from>
    <xdr:to>
      <xdr:col>6</xdr:col>
      <xdr:colOff>1047750</xdr:colOff>
      <xdr:row>0</xdr:row>
      <xdr:rowOff>0</xdr:rowOff>
    </xdr:to>
    <xdr:sp macro="" textlink="">
      <xdr:nvSpPr>
        <xdr:cNvPr id="4109" name="Text 9">
          <a:extLst>
            <a:ext uri="{FF2B5EF4-FFF2-40B4-BE49-F238E27FC236}">
              <a16:creationId xmlns:a16="http://schemas.microsoft.com/office/drawing/2014/main" id="{79403FE1-8EC7-14F5-8CEB-2A3E67BD5788}"/>
            </a:ext>
          </a:extLst>
        </xdr:cNvPr>
        <xdr:cNvSpPr txBox="1">
          <a:spLocks noChangeArrowheads="1"/>
        </xdr:cNvSpPr>
      </xdr:nvSpPr>
      <xdr:spPr bwMode="auto">
        <a:xfrm>
          <a:off x="276225" y="0"/>
          <a:ext cx="579120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Ársreikningur þessi lagður fyrir aðalsafnaðarfund til staðfestingar þann ____________</a:t>
          </a:r>
        </a:p>
        <a:p>
          <a:pPr algn="just" rtl="0">
            <a:defRPr sz="1000"/>
          </a:pPr>
          <a:r>
            <a:rPr lang="is-IS" sz="1200" b="0" i="0" strike="noStrike">
              <a:solidFill>
                <a:srgbClr val="000000"/>
              </a:solidFill>
              <a:latin typeface="Times New Roman"/>
              <a:cs typeface="Times New Roman"/>
            </a:rPr>
            <a:t>og samþykktur þar samhljóða</a:t>
          </a:r>
        </a:p>
      </xdr:txBody>
    </xdr:sp>
    <xdr:clientData/>
  </xdr:twoCellAnchor>
  <xdr:twoCellAnchor>
    <xdr:from>
      <xdr:col>1</xdr:col>
      <xdr:colOff>9525</xdr:colOff>
      <xdr:row>43</xdr:row>
      <xdr:rowOff>0</xdr:rowOff>
    </xdr:from>
    <xdr:to>
      <xdr:col>6</xdr:col>
      <xdr:colOff>1028700</xdr:colOff>
      <xdr:row>43</xdr:row>
      <xdr:rowOff>0</xdr:rowOff>
    </xdr:to>
    <xdr:sp macro="" textlink="">
      <xdr:nvSpPr>
        <xdr:cNvPr id="4110" name="Text Box 14">
          <a:extLst>
            <a:ext uri="{FF2B5EF4-FFF2-40B4-BE49-F238E27FC236}">
              <a16:creationId xmlns:a16="http://schemas.microsoft.com/office/drawing/2014/main" id="{59BE431D-6950-2A0B-064E-914D6D2BC22E}"/>
            </a:ext>
          </a:extLst>
        </xdr:cNvPr>
        <xdr:cNvSpPr txBox="1">
          <a:spLocks noChangeArrowheads="1"/>
        </xdr:cNvSpPr>
      </xdr:nvSpPr>
      <xdr:spPr bwMode="auto">
        <a:xfrm>
          <a:off x="257175" y="8982075"/>
          <a:ext cx="58102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r>
            <a:rPr lang="is-IS" sz="1000" b="0" i="0" strike="noStrike">
              <a:solidFill>
                <a:srgbClr val="000000"/>
              </a:solidFill>
              <a:latin typeface="Arial"/>
              <a:cs typeface="Arial"/>
            </a:rPr>
            <a:t> </a:t>
          </a:r>
        </a:p>
        <a:p>
          <a:pPr algn="just" rtl="0">
            <a:defRPr sz="1000"/>
          </a:pPr>
          <a:r>
            <a:rPr lang="is-IS" sz="1000" b="0" i="0" strike="noStrike">
              <a:solidFill>
                <a:srgbClr val="000000"/>
              </a:solidFill>
              <a:latin typeface="Arial"/>
              <a:cs typeface="Arial"/>
            </a:rPr>
            <a:t>Eyðublöðin skýra sig að mestu leyti sjálf en til frekari áréttingar er eftirfarandi tekið fram: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Áritun</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Nauðsynlegt er að allir tilgreindir aðilar áriti reikninginn</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Hafi löggiltur endurskoðandi endurskoðað reikninginn og vottað hann með áritun sinni þarf sú áritun að fylgja reikningnum.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Rekstrarreikningur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Ef nauðsynlegt er að sundurliða frekar einstaka kostnaðar- eða tekjuliði skal nota tilvísun í skýringardálki sem vísar í séryfirlit sem fylgja á reikningnum</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Ef ekki liggur fyrir fyrningaskýrsla skal sýna í skýringum hvernig afskriftir eru tilkomnar, þ.e. stofn og afskriftarprósenta.</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Vakin er athygli á því að á bls. 5 skal gera sérstaklega grein fyrir veittum og mótteknum styrkjum, lánum og framlögum, hvaða verkefni er ætlað að styrkja með þessum hætti.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Efnahagsreikningur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Koma þarf fram hvort fasteignir eru færðar á fasteignamati eða endurmetnu kostnaðarverði.</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Aðrar eignir eiga að miðast við endurmetið kostnaðarverð.</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Ef um veðskuldir er að ræða þarf að koma fram hvaða eign er að veði fyrir skuldinni.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xdr:txBody>
    </xdr:sp>
    <xdr:clientData/>
  </xdr:twoCellAnchor>
  <xdr:twoCellAnchor>
    <xdr:from>
      <xdr:col>1</xdr:col>
      <xdr:colOff>327025</xdr:colOff>
      <xdr:row>0</xdr:row>
      <xdr:rowOff>0</xdr:rowOff>
    </xdr:from>
    <xdr:to>
      <xdr:col>6</xdr:col>
      <xdr:colOff>1028693</xdr:colOff>
      <xdr:row>0</xdr:row>
      <xdr:rowOff>0</xdr:rowOff>
    </xdr:to>
    <xdr:sp macro="" textlink="">
      <xdr:nvSpPr>
        <xdr:cNvPr id="4111" name="Text Box 15">
          <a:extLst>
            <a:ext uri="{FF2B5EF4-FFF2-40B4-BE49-F238E27FC236}">
              <a16:creationId xmlns:a16="http://schemas.microsoft.com/office/drawing/2014/main" id="{369FBBD0-FD05-DF1D-77A4-3FED22BF23A3}"/>
            </a:ext>
          </a:extLst>
        </xdr:cNvPr>
        <xdr:cNvSpPr txBox="1">
          <a:spLocks noChangeArrowheads="1"/>
        </xdr:cNvSpPr>
      </xdr:nvSpPr>
      <xdr:spPr bwMode="auto">
        <a:xfrm>
          <a:off x="561975" y="0"/>
          <a:ext cx="5505450" cy="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is-IS" sz="1000" b="0" i="0" strike="noStrike">
              <a:solidFill>
                <a:srgbClr val="000000"/>
              </a:solidFill>
              <a:latin typeface="Times New Roman"/>
              <a:cs typeface="Times New Roman"/>
            </a:rPr>
            <a:t>Ársreikningi skal skilað fyrir 1. júní ár hvert, sbr. 5. gr. l. nr. 124/1997.</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139700</xdr:colOff>
      <xdr:row>2</xdr:row>
      <xdr:rowOff>76200</xdr:rowOff>
    </xdr:from>
    <xdr:to>
      <xdr:col>3</xdr:col>
      <xdr:colOff>250831</xdr:colOff>
      <xdr:row>8</xdr:row>
      <xdr:rowOff>104775</xdr:rowOff>
    </xdr:to>
    <xdr:sp macro="" textlink="">
      <xdr:nvSpPr>
        <xdr:cNvPr id="6147" name="Text Box 3">
          <a:extLst>
            <a:ext uri="{FF2B5EF4-FFF2-40B4-BE49-F238E27FC236}">
              <a16:creationId xmlns:a16="http://schemas.microsoft.com/office/drawing/2014/main" id="{EA2B9044-151D-2275-9A03-1500CDD3DC2C}"/>
            </a:ext>
          </a:extLst>
        </xdr:cNvPr>
        <xdr:cNvSpPr txBox="1">
          <a:spLocks noChangeArrowheads="1"/>
        </xdr:cNvSpPr>
      </xdr:nvSpPr>
      <xdr:spPr bwMode="auto">
        <a:xfrm>
          <a:off x="142875" y="495300"/>
          <a:ext cx="5124450" cy="10001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is-IS" sz="1000" b="0" i="0" strike="noStrike">
              <a:solidFill>
                <a:srgbClr val="000000"/>
              </a:solidFill>
              <a:latin typeface="MS Sans Serif"/>
            </a:rPr>
            <a:t>Ársreikningurinn er í samræmi við lög og góða reikningsskilavenju. Við gerð ársreikningsins er í öllum meginatriðum fylgt sömu reikningskilaaðferðum og á fyrra ári. Ársreikningurinn er gerður eftir kostnaðarverðsaðferð reikningsskila með þeim frávikum að </a:t>
          </a:r>
        </a:p>
        <a:p>
          <a:pPr algn="l" rtl="0">
            <a:defRPr sz="1000"/>
          </a:pPr>
          <a:r>
            <a:rPr lang="is-IS" sz="1000" b="0" i="0" strike="noStrike">
              <a:solidFill>
                <a:srgbClr val="000000"/>
              </a:solidFill>
              <a:latin typeface="MS Sans Serif"/>
            </a:rPr>
            <a:t>Kirkjubygging er færð á brunabótamati. Safnaðarheimili er fært á [brunabótamati/   kostnaðarverði]. Aðrar eignir eru færðar á kostnaðarverði. Eignir eru ekki afskrifaðar.  Breytingar á endurmati eru færðar á endurmatsreikningi.</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447675</xdr:colOff>
      <xdr:row>35</xdr:row>
      <xdr:rowOff>136525</xdr:rowOff>
    </xdr:from>
    <xdr:to>
      <xdr:col>11</xdr:col>
      <xdr:colOff>476250</xdr:colOff>
      <xdr:row>36</xdr:row>
      <xdr:rowOff>19339</xdr:rowOff>
    </xdr:to>
    <xdr:sp macro="" textlink="">
      <xdr:nvSpPr>
        <xdr:cNvPr id="8193" name="Text Box 1">
          <a:extLst>
            <a:ext uri="{FF2B5EF4-FFF2-40B4-BE49-F238E27FC236}">
              <a16:creationId xmlns:a16="http://schemas.microsoft.com/office/drawing/2014/main" id="{AE40ABD1-534F-F4AB-4069-40324516181A}"/>
            </a:ext>
          </a:extLst>
        </xdr:cNvPr>
        <xdr:cNvSpPr txBox="1">
          <a:spLocks noChangeArrowheads="1"/>
        </xdr:cNvSpPr>
      </xdr:nvSpPr>
      <xdr:spPr bwMode="auto">
        <a:xfrm flipH="1">
          <a:off x="7229475" y="6877050"/>
          <a:ext cx="28575" cy="76200"/>
        </a:xfrm>
        <a:prstGeom prst="rect">
          <a:avLst/>
        </a:prstGeom>
        <a:solidFill>
          <a:srgbClr val="FFFFFF"/>
        </a:solidFill>
        <a:ln w="9525">
          <a:solidFill>
            <a:srgbClr val="000000"/>
          </a:solidFill>
          <a:miter lim="800000"/>
          <a:headEnd/>
          <a:tailEnd/>
        </a:ln>
      </xdr:spPr>
      <xdr:txBody>
        <a:bodyPr vertOverflow="clip" wrap="square" lIns="36576" tIns="36576" rIns="0" bIns="0" anchor="t" upright="1"/>
        <a:lstStyle/>
        <a:p>
          <a:pPr algn="l" rtl="0">
            <a:defRPr sz="1000"/>
          </a:pPr>
          <a:r>
            <a:rPr lang="is-IS" sz="1350" b="1" i="0" strike="noStrike">
              <a:solidFill>
                <a:srgbClr val="000000"/>
              </a:solidFill>
              <a:latin typeface="MS Sans Serif"/>
            </a:rPr>
            <a:t>Leiðbeiningar um reikningsskil sókna</a:t>
          </a:r>
          <a:endParaRPr lang="is-IS" sz="1000" b="0" i="0" strike="noStrike">
            <a:solidFill>
              <a:srgbClr val="000000"/>
            </a:solidFill>
            <a:latin typeface="MS Sans Serif"/>
          </a:endParaRPr>
        </a:p>
        <a:p>
          <a:pPr algn="l" rtl="0">
            <a:defRPr sz="1000"/>
          </a:pPr>
          <a:endParaRPr lang="is-IS" sz="1000" b="0" i="0" strike="noStrike">
            <a:solidFill>
              <a:srgbClr val="000000"/>
            </a:solidFill>
            <a:latin typeface="MS Sans Serif"/>
          </a:endParaRPr>
        </a:p>
        <a:p>
          <a:pPr algn="l" rtl="0">
            <a:defRPr sz="1000"/>
          </a:pPr>
          <a:r>
            <a:rPr lang="is-IS" sz="1200" b="1" i="0" strike="noStrike">
              <a:solidFill>
                <a:srgbClr val="000000"/>
              </a:solidFill>
              <a:latin typeface="MS Sans Serif"/>
            </a:rPr>
            <a:t>Skil á ársreikningi </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Skila skal ársreikningi sókna  til Ríkisendurskoðunar samkvæmt lögum nr. 124/1997 og samkvæmt starfsreglum um prófasta til Biskupsstofu fyrir 1. júní ár hvert.  Eingöngu er tekið við ársreikningi á meðfylgjandi formi. Senda skal ársreikninginn  á rafrænu formi (reikningsskil2003@biskup.is) og einnig í pappírsformi með nauðsynlegum áritunum.</a:t>
          </a:r>
        </a:p>
        <a:p>
          <a:pPr algn="l" rtl="0">
            <a:defRPr sz="1000"/>
          </a:pPr>
          <a:endParaRPr lang="is-IS" sz="1000" b="0" i="0" strike="noStrike">
            <a:solidFill>
              <a:srgbClr val="000000"/>
            </a:solidFill>
            <a:latin typeface="MS Sans Serif"/>
          </a:endParaRPr>
        </a:p>
        <a:p>
          <a:pPr algn="l" rtl="0">
            <a:defRPr sz="1000"/>
          </a:pPr>
          <a:r>
            <a:rPr lang="is-IS" sz="1200" b="1" i="0" strike="noStrike">
              <a:solidFill>
                <a:srgbClr val="000000"/>
              </a:solidFill>
              <a:latin typeface="MS Sans Serif"/>
            </a:rPr>
            <a:t>Áritani</a:t>
          </a:r>
          <a:r>
            <a:rPr lang="is-IS" sz="1200" b="0" i="0" strike="noStrike">
              <a:solidFill>
                <a:srgbClr val="000000"/>
              </a:solidFill>
              <a:latin typeface="MS Sans Serif"/>
            </a:rPr>
            <a:t>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Nauðsynlegt er að allir tilgreindir aðilar áriti ársreikninginn.  Hafi löggiltur endurskoðandi endurskoðað ársreikninginn og vottað hann með áritun sinni þarf sú áritun að fylgja með.  Í gildi eru lög um ársreikninga nr. 144/1994.</a:t>
          </a:r>
        </a:p>
        <a:p>
          <a:pPr algn="l" rtl="0">
            <a:defRPr sz="1000"/>
          </a:pPr>
          <a:endParaRPr lang="is-IS" sz="1000" b="0" i="0" strike="noStrike">
            <a:solidFill>
              <a:srgbClr val="000000"/>
            </a:solidFill>
            <a:latin typeface="MS Sans Serif"/>
          </a:endParaRPr>
        </a:p>
        <a:p>
          <a:pPr algn="l" rtl="0">
            <a:defRPr sz="1000"/>
          </a:pPr>
          <a:r>
            <a:rPr lang="is-IS" sz="1200" b="1" i="0" strike="noStrike">
              <a:solidFill>
                <a:srgbClr val="000000"/>
              </a:solidFill>
              <a:latin typeface="MS Sans Serif"/>
            </a:rPr>
            <a:t>Ársreikningur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Færa skal fjárhæðir inn í skyggða reiti sundurliðunardálka ársreikningsins og varpast þá samtölur inn í rekstrar- og efnahagsreikning.  </a:t>
          </a:r>
        </a:p>
        <a:p>
          <a:pPr algn="l" rtl="0">
            <a:defRPr sz="1000"/>
          </a:pPr>
          <a:endParaRPr lang="is-IS" sz="1000" b="0" i="0" strike="noStrike">
            <a:solidFill>
              <a:srgbClr val="000000"/>
            </a:solidFill>
            <a:latin typeface="MS Sans Serif"/>
          </a:endParaRPr>
        </a:p>
        <a:p>
          <a:pPr algn="l" rtl="0">
            <a:defRPr sz="1000"/>
          </a:pPr>
          <a:r>
            <a:rPr lang="is-IS" sz="1200" b="1" i="0" strike="noStrike">
              <a:solidFill>
                <a:srgbClr val="000000"/>
              </a:solidFill>
              <a:latin typeface="MS Sans Serif"/>
            </a:rPr>
            <a:t>Rekstrarreikningur</a:t>
          </a:r>
          <a:endParaRPr lang="is-IS" sz="1000" b="1" i="0" strike="noStrike">
            <a:solidFill>
              <a:srgbClr val="000000"/>
            </a:solidFill>
            <a:latin typeface="MS Sans Serif"/>
          </a:endParaRP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1.1 Sóknargjöld</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Hér eru færðar tekjur vegna sóknargjalda áður en framlag héraðssjóðs er greitt.  Fært á rekstrargrunni samkvæmt uppgjöri Fjársýslu ríkisins.</a:t>
          </a: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2.1.  Almennt safnaðarstarf</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Hér skal færa öll gjöld að meötöldum launum og launatengdum gjöldum eftir því sem við á.  </a:t>
          </a:r>
        </a:p>
        <a:p>
          <a:pPr algn="l" rtl="0">
            <a:defRPr sz="1000"/>
          </a:pPr>
          <a:endParaRPr lang="is-IS" sz="1000" b="0" i="0" strike="noStrike">
            <a:solidFill>
              <a:srgbClr val="000000"/>
            </a:solidFill>
            <a:latin typeface="MS Sans Serif"/>
          </a:endParaRPr>
        </a:p>
        <a:p>
          <a:pPr algn="l" rtl="0">
            <a:defRPr sz="1000"/>
          </a:pPr>
          <a:r>
            <a:rPr lang="is-IS" sz="1000" b="0" i="1" strike="noStrike">
              <a:solidFill>
                <a:srgbClr val="000000"/>
              </a:solidFill>
              <a:latin typeface="MS Sans Serif"/>
            </a:rPr>
            <a:t>2.1.1  Helgihald </a:t>
          </a:r>
          <a:r>
            <a:rPr lang="is-IS" sz="1000" b="0" i="0" strike="noStrike">
              <a:solidFill>
                <a:srgbClr val="000000"/>
              </a:solidFill>
              <a:latin typeface="MS Sans Serif"/>
            </a:rPr>
            <a:t> Undir þessum lið er færður kostnaður við guðsþjónustur, kyrrðarstundir o.fl.  Um er að ræða  kostnað vegna organista, kóra, hljóðfæraleikara, einsöngvara svo og sálmabækur, skreytingar og annað sem tilheyrar.</a:t>
          </a:r>
        </a:p>
        <a:p>
          <a:pPr algn="l" rtl="0">
            <a:defRPr sz="1000"/>
          </a:pPr>
          <a:endParaRPr lang="is-IS" sz="1000" b="0" i="0" strike="noStrike">
            <a:solidFill>
              <a:srgbClr val="000000"/>
            </a:solidFill>
            <a:latin typeface="MS Sans Serif"/>
          </a:endParaRPr>
        </a:p>
        <a:p>
          <a:pPr algn="l" rtl="0">
            <a:defRPr sz="1000"/>
          </a:pPr>
          <a:r>
            <a:rPr lang="is-IS" sz="1000" b="0" i="1" strike="noStrike">
              <a:solidFill>
                <a:srgbClr val="000000"/>
              </a:solidFill>
              <a:latin typeface="MS Sans Serif"/>
            </a:rPr>
            <a:t>2.1.2  Fræðsla  </a:t>
          </a:r>
          <a:r>
            <a:rPr lang="is-IS" sz="1000" b="0" i="0" strike="noStrike">
              <a:solidFill>
                <a:srgbClr val="000000"/>
              </a:solidFill>
              <a:latin typeface="MS Sans Serif"/>
            </a:rPr>
            <a:t>Hér er átt við kostnað vegna sunnudagaskóla, efniskostnað vegna barna- og æskulýðsstarfs.  Einnig kostnaður vegna fermingarfræðslu og fullorðinsfræðslu.</a:t>
          </a:r>
        </a:p>
        <a:p>
          <a:pPr algn="l" rtl="0">
            <a:defRPr sz="1000"/>
          </a:pPr>
          <a:endParaRPr lang="is-IS" sz="1000" b="0" i="0" strike="noStrike">
            <a:solidFill>
              <a:srgbClr val="000000"/>
            </a:solidFill>
            <a:latin typeface="MS Sans Serif"/>
          </a:endParaRPr>
        </a:p>
        <a:p>
          <a:pPr algn="l" rtl="0">
            <a:defRPr sz="1000"/>
          </a:pPr>
          <a:r>
            <a:rPr lang="is-IS" sz="1000" b="0" i="1" strike="noStrike">
              <a:solidFill>
                <a:srgbClr val="000000"/>
              </a:solidFill>
              <a:latin typeface="MS Sans Serif"/>
            </a:rPr>
            <a:t>2.1.3  Kærleiksþjónusta, líknar- og hjálparstarf </a:t>
          </a:r>
          <a:r>
            <a:rPr lang="is-IS" sz="1000" b="0" i="0" strike="noStrike">
              <a:solidFill>
                <a:srgbClr val="000000"/>
              </a:solidFill>
              <a:latin typeface="MS Sans Serif"/>
            </a:rPr>
            <a:t> Hér er einkum átt við heimsóknarþjónustu, opið hús fyrir aldraða og líknarstarf.  Hér eru færðir styrkir til hjálpar- og líknarstarfs.</a:t>
          </a:r>
        </a:p>
        <a:p>
          <a:pPr algn="l" rtl="0">
            <a:defRPr sz="1000"/>
          </a:pPr>
          <a:endParaRPr lang="is-IS" sz="1000" b="0" i="0" strike="noStrike">
            <a:solidFill>
              <a:srgbClr val="000000"/>
            </a:solidFill>
            <a:latin typeface="MS Sans Serif"/>
          </a:endParaRPr>
        </a:p>
        <a:p>
          <a:pPr algn="l" rtl="0">
            <a:defRPr sz="1000"/>
          </a:pPr>
          <a:r>
            <a:rPr lang="is-IS" sz="1000" b="0" i="1" strike="noStrike">
              <a:solidFill>
                <a:srgbClr val="000000"/>
              </a:solidFill>
              <a:latin typeface="MS Sans Serif"/>
            </a:rPr>
            <a:t>2.1.4  Annað safnaðarstarf </a:t>
          </a:r>
          <a:r>
            <a:rPr lang="is-IS" sz="1000" b="0" i="0" strike="noStrike">
              <a:solidFill>
                <a:srgbClr val="000000"/>
              </a:solidFill>
              <a:latin typeface="MS Sans Serif"/>
            </a:rPr>
            <a:t>  Annar kostnaður við safnaðarstarf er færður hér eins og kostnaður vegna tónlistar-, menningar- og listastarfs í kirkjunni.</a:t>
          </a: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S</a:t>
          </a:r>
          <a:r>
            <a:rPr lang="is-IS" sz="1200" b="1" i="0" strike="noStrike">
              <a:solidFill>
                <a:srgbClr val="000000"/>
              </a:solidFill>
              <a:latin typeface="MS Sans Serif"/>
            </a:rPr>
            <a:t>undurliðun launa</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Launaframtal skal vera í samræmi við laun og launatengd gjöld.  Vakin er athygli á því að Ríkisendurskoðun er heimilt að kalla eftir bókhaldsgögnum, þar með talið launaframtali. Óskað er eftir sundurliðun launa með ársreikningi í heildarlaun og launatengd gjöld annars vegar og hins vegar hvernig launagjöldin skiptast á rekstrarliði sem innifalin eru í liðum 2.1. til 2.4. </a:t>
          </a:r>
        </a:p>
        <a:p>
          <a:pPr algn="l" rtl="0">
            <a:defRPr sz="1000"/>
          </a:pPr>
          <a:r>
            <a:rPr lang="is-IS" sz="1000" b="0" i="0" strike="noStrike">
              <a:solidFill>
                <a:srgbClr val="000000"/>
              </a:solidFill>
              <a:latin typeface="MS Sans Serif"/>
            </a:rPr>
            <a:t> </a:t>
          </a:r>
        </a:p>
        <a:p>
          <a:pPr algn="l" rtl="0">
            <a:defRPr sz="1000"/>
          </a:pPr>
          <a:r>
            <a:rPr lang="is-IS" sz="1200" b="1" i="0" strike="noStrike">
              <a:solidFill>
                <a:srgbClr val="000000"/>
              </a:solidFill>
              <a:latin typeface="MS Sans Serif"/>
            </a:rPr>
            <a:t>Efnahagsreikningur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Eignir sem eru ekki færðar í efnahagsreikning skal færa á eignaskrá.  </a:t>
          </a: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3.1 Fasteignir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Fasteignir sókna skulu færðar á brunabótamati  í meðfylgjandi ársreikningi og árlegt endurmat þess fært í gegnum eigið fé.  Um reglulegar afskriftir í rekstrarreikningi er ekki að ræða.  Brunabótamat tekur til þeirra efnislegu verðmæta húseignar sem eyðilagst geta í eldi og miðast við byggingarkostnað að teknu tilliti til aldurs, slits, viðhalds og ástands eignarinnar að öðru leyti.</a:t>
          </a: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3.4 Bundnar innstæður </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Sóknir sem hyggja á framkvæmdir, nýbyggingar eða endurbætur, geta lagt til hliðar í framkvæmdasjóð.</a:t>
          </a:r>
        </a:p>
        <a:p>
          <a:pPr algn="l" rtl="0">
            <a:defRPr sz="1000"/>
          </a:pPr>
          <a:r>
            <a:rPr lang="is-IS" sz="1000" b="1" i="0" strike="noStrike">
              <a:solidFill>
                <a:srgbClr val="000000"/>
              </a:solidFill>
              <a:latin typeface="MS Sans Serif"/>
            </a:rPr>
            <a:t>.3 Veðskuldir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Ef um veðskuldir er að ræða þarf að koma fram hvaða eign er að veði fyrir skuldinni.</a:t>
          </a:r>
        </a:p>
        <a:p>
          <a:pPr algn="l" rtl="0">
            <a:defRPr sz="1000"/>
          </a:pPr>
          <a:r>
            <a:rPr lang="is-IS" sz="1200" b="1" i="0" strike="noStrike">
              <a:solidFill>
                <a:srgbClr val="000000"/>
              </a:solidFill>
              <a:latin typeface="MS Sans Serif"/>
            </a:rPr>
            <a:t>gtímaskulda</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Óskað er eftir áætlun um hvernig langtímaskuldir greiðast á næstu árum (án vaxta).</a:t>
          </a:r>
        </a:p>
        <a:p>
          <a:pPr algn="l" rtl="0">
            <a:defRPr sz="1000"/>
          </a:pPr>
          <a:endParaRPr lang="is-IS" sz="1000" b="0" i="0" strike="noStrike">
            <a:solidFill>
              <a:srgbClr val="000000"/>
            </a:solidFill>
            <a:latin typeface="MS Sans Serif"/>
          </a:endParaRPr>
        </a:p>
        <a:p>
          <a:pPr algn="l" rtl="0">
            <a:defRPr sz="1000"/>
          </a:pPr>
          <a:endParaRPr lang="is-IS" sz="1000" b="0" i="0" strike="noStrike">
            <a:solidFill>
              <a:srgbClr val="000000"/>
            </a:solidFill>
            <a:latin typeface="MS Sans Serif"/>
          </a:endParaRPr>
        </a:p>
        <a:p>
          <a:pPr algn="l" rtl="0">
            <a:defRPr sz="1000"/>
          </a:pPr>
          <a:endParaRPr lang="is-IS" sz="1000" b="0" i="0" strike="noStrike">
            <a:solidFill>
              <a:srgbClr val="000000"/>
            </a:solidFill>
            <a:latin typeface="MS Sans Serif"/>
          </a:endParaRPr>
        </a:p>
        <a:p>
          <a:pPr algn="l" rtl="0">
            <a:defRPr sz="1000"/>
          </a:pPr>
          <a:endParaRPr lang="is-IS" sz="1000" b="0" i="0" strike="noStrike">
            <a:solidFill>
              <a:srgbClr val="000000"/>
            </a:solidFill>
            <a:latin typeface="MS Sans Serif"/>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288925</xdr:colOff>
      <xdr:row>1</xdr:row>
      <xdr:rowOff>98425</xdr:rowOff>
    </xdr:from>
    <xdr:to>
      <xdr:col>7</xdr:col>
      <xdr:colOff>587380</xdr:colOff>
      <xdr:row>13</xdr:row>
      <xdr:rowOff>174625</xdr:rowOff>
    </xdr:to>
    <xdr:sp macro="" textlink="">
      <xdr:nvSpPr>
        <xdr:cNvPr id="9217" name="Text Box 1">
          <a:extLst>
            <a:ext uri="{FF2B5EF4-FFF2-40B4-BE49-F238E27FC236}">
              <a16:creationId xmlns:a16="http://schemas.microsoft.com/office/drawing/2014/main" id="{A343DFF6-9F09-7680-0959-FC378340F900}"/>
            </a:ext>
          </a:extLst>
        </xdr:cNvPr>
        <xdr:cNvSpPr txBox="1">
          <a:spLocks noChangeArrowheads="1"/>
        </xdr:cNvSpPr>
      </xdr:nvSpPr>
      <xdr:spPr bwMode="auto">
        <a:xfrm>
          <a:off x="285750" y="342900"/>
          <a:ext cx="4676775" cy="2476500"/>
        </a:xfrm>
        <a:prstGeom prst="rect">
          <a:avLst/>
        </a:prstGeom>
        <a:solidFill>
          <a:srgbClr val="FFFFFF"/>
        </a:solidFill>
        <a:ln w="9525">
          <a:solidFill>
            <a:srgbClr val="000000"/>
          </a:solidFill>
          <a:miter lim="800000"/>
          <a:headEnd/>
          <a:tailEnd/>
        </a:ln>
      </xdr:spPr>
      <xdr:txBody>
        <a:bodyPr vertOverflow="clip" wrap="square" lIns="36576" tIns="36576" rIns="0" bIns="0" anchor="t" upright="1"/>
        <a:lstStyle/>
        <a:p>
          <a:pPr algn="l" rtl="0">
            <a:defRPr sz="1000"/>
          </a:pPr>
          <a:r>
            <a:rPr lang="is-IS" sz="1350" b="1" i="0" strike="noStrike">
              <a:solidFill>
                <a:srgbClr val="000000"/>
              </a:solidFill>
              <a:latin typeface="MS Sans Serif"/>
            </a:rPr>
            <a:t>Skráning fjárhagsupplýsinga</a:t>
          </a: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r>
            <a:rPr lang="is-IS" sz="1200" b="1" i="0" strike="noStrike">
              <a:solidFill>
                <a:srgbClr val="000000"/>
              </a:solidFill>
              <a:latin typeface="MS Sans Serif"/>
            </a:rPr>
            <a:t>Skráning hefst í flipanum "Sundurliðun" eftir því sem formið gefur tilefni til. Þaðan flytjast upplýsingar sjálfkrafa í flipann "Rekstur og efnahagur" Að því loknu er skráð í flipann "Sjóðsstreymi". Þar skal eingöngu skrá í skyggða reiti. Aðrar upplýsingar eiga að flytjast úr efnahags og rekstrarreikningum. </a:t>
          </a: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reikningsskil2003@biskup.i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J83"/>
  <sheetViews>
    <sheetView showGridLines="0" showRowColHeaders="0" tabSelected="1" showOutlineSymbols="0" zoomScaleNormal="100" zoomScaleSheetLayoutView="100" workbookViewId="0">
      <selection activeCell="B20" sqref="B20:H20"/>
    </sheetView>
  </sheetViews>
  <sheetFormatPr defaultRowHeight="15.75" x14ac:dyDescent="0.25"/>
  <cols>
    <col min="1" max="3" width="10.28515625" style="3" customWidth="1"/>
    <col min="4" max="4" width="10.28515625" style="7" customWidth="1"/>
    <col min="5" max="5" width="1.140625" style="7" customWidth="1"/>
    <col min="6" max="8" width="10.28515625" style="24" customWidth="1"/>
    <col min="9" max="9" width="10.28515625" style="3" customWidth="1"/>
    <col min="10" max="12" width="10.28515625" style="1" customWidth="1"/>
    <col min="13" max="16384" width="9.140625" style="1"/>
  </cols>
  <sheetData>
    <row r="1" spans="2:8" x14ac:dyDescent="0.25">
      <c r="F1" s="6"/>
      <c r="G1" s="6"/>
      <c r="H1" s="6"/>
    </row>
    <row r="2" spans="2:8" x14ac:dyDescent="0.25">
      <c r="F2" s="6"/>
      <c r="G2" s="6"/>
      <c r="H2" s="6"/>
    </row>
    <row r="4" spans="2:8" x14ac:dyDescent="0.25">
      <c r="F4" s="6"/>
      <c r="G4" s="6"/>
      <c r="H4" s="6"/>
    </row>
    <row r="5" spans="2:8" x14ac:dyDescent="0.25">
      <c r="F5" s="6"/>
      <c r="G5" s="6"/>
      <c r="H5" s="6"/>
    </row>
    <row r="6" spans="2:8" x14ac:dyDescent="0.25">
      <c r="F6" s="6"/>
      <c r="G6" s="6"/>
      <c r="H6" s="6"/>
    </row>
    <row r="7" spans="2:8" x14ac:dyDescent="0.25">
      <c r="F7" s="6"/>
      <c r="G7" s="6"/>
      <c r="H7" s="6"/>
    </row>
    <row r="8" spans="2:8" x14ac:dyDescent="0.25">
      <c r="F8" s="6"/>
      <c r="G8" s="6"/>
      <c r="H8" s="6"/>
    </row>
    <row r="9" spans="2:8" x14ac:dyDescent="0.25">
      <c r="F9" s="6"/>
      <c r="G9" s="6"/>
      <c r="H9" s="6"/>
    </row>
    <row r="10" spans="2:8" x14ac:dyDescent="0.25">
      <c r="F10" s="6"/>
      <c r="G10" s="6"/>
      <c r="H10" s="6"/>
    </row>
    <row r="11" spans="2:8" x14ac:dyDescent="0.25">
      <c r="F11" s="6"/>
      <c r="G11" s="6"/>
      <c r="H11" s="6"/>
    </row>
    <row r="12" spans="2:8" ht="11.25" customHeight="1" x14ac:dyDescent="0.25">
      <c r="F12" s="6"/>
      <c r="G12" s="6"/>
      <c r="H12" s="6"/>
    </row>
    <row r="13" spans="2:8" ht="46.5" customHeight="1" x14ac:dyDescent="0.45">
      <c r="B13" s="174" t="s">
        <v>132</v>
      </c>
      <c r="C13" s="174"/>
      <c r="D13" s="174"/>
      <c r="E13" s="174"/>
      <c r="F13" s="174"/>
      <c r="G13" s="173">
        <v>2022</v>
      </c>
      <c r="H13" s="173"/>
    </row>
    <row r="14" spans="2:8" x14ac:dyDescent="0.25">
      <c r="B14" s="113" t="s">
        <v>0</v>
      </c>
      <c r="C14" s="113" t="s">
        <v>0</v>
      </c>
      <c r="D14" s="113"/>
      <c r="E14" s="113"/>
      <c r="F14" s="114" t="s">
        <v>0</v>
      </c>
      <c r="G14" s="114"/>
      <c r="H14" s="114"/>
    </row>
    <row r="15" spans="2:8" x14ac:dyDescent="0.25">
      <c r="B15" s="113"/>
      <c r="C15" s="113"/>
      <c r="D15" s="113"/>
      <c r="E15" s="113"/>
      <c r="F15" s="114"/>
      <c r="G15" s="114"/>
      <c r="H15" s="114"/>
    </row>
    <row r="16" spans="2:8" x14ac:dyDescent="0.25">
      <c r="B16" s="164"/>
      <c r="C16" s="164"/>
      <c r="D16" s="164"/>
      <c r="E16" s="164"/>
      <c r="F16" s="164"/>
      <c r="G16" s="164"/>
      <c r="H16" s="164"/>
    </row>
    <row r="17" spans="2:8" x14ac:dyDescent="0.25">
      <c r="B17" s="175" t="s">
        <v>133</v>
      </c>
      <c r="C17" s="175"/>
      <c r="D17" s="175"/>
      <c r="E17" s="175"/>
      <c r="F17" s="175"/>
      <c r="G17" s="175"/>
      <c r="H17" s="175"/>
    </row>
    <row r="18" spans="2:8" x14ac:dyDescent="0.25">
      <c r="B18" s="113"/>
      <c r="C18" s="113"/>
      <c r="D18" s="113"/>
      <c r="E18" s="113"/>
      <c r="F18" s="114"/>
      <c r="G18" s="114"/>
      <c r="H18" s="114"/>
    </row>
    <row r="19" spans="2:8" x14ac:dyDescent="0.25">
      <c r="B19" s="164"/>
      <c r="C19" s="164"/>
      <c r="D19" s="164"/>
      <c r="E19" s="164"/>
      <c r="F19" s="164"/>
      <c r="G19" s="164"/>
      <c r="H19" s="164"/>
    </row>
    <row r="20" spans="2:8" x14ac:dyDescent="0.25">
      <c r="B20" s="175" t="s">
        <v>134</v>
      </c>
      <c r="C20" s="175"/>
      <c r="D20" s="175"/>
      <c r="E20" s="175"/>
      <c r="F20" s="175"/>
      <c r="G20" s="175"/>
      <c r="H20" s="175"/>
    </row>
    <row r="21" spans="2:8" x14ac:dyDescent="0.25">
      <c r="B21" s="113"/>
      <c r="C21" s="113"/>
      <c r="D21" s="113"/>
      <c r="E21" s="113"/>
      <c r="F21" s="114"/>
      <c r="G21" s="114"/>
      <c r="H21" s="114"/>
    </row>
    <row r="22" spans="2:8" x14ac:dyDescent="0.25">
      <c r="B22" s="113"/>
      <c r="C22" s="113"/>
      <c r="D22" s="113"/>
      <c r="E22" s="113"/>
      <c r="F22" s="114"/>
      <c r="G22" s="114"/>
      <c r="H22" s="114"/>
    </row>
    <row r="23" spans="2:8" x14ac:dyDescent="0.25">
      <c r="B23" s="113"/>
      <c r="C23" s="113"/>
      <c r="D23" s="113"/>
      <c r="E23" s="113"/>
      <c r="F23" s="114"/>
      <c r="G23" s="114"/>
      <c r="H23" s="114"/>
    </row>
    <row r="24" spans="2:8" x14ac:dyDescent="0.25">
      <c r="B24" s="113"/>
      <c r="C24" s="113"/>
      <c r="D24" s="113"/>
      <c r="E24" s="113"/>
      <c r="F24" s="114"/>
      <c r="G24" s="114"/>
      <c r="H24" s="114"/>
    </row>
    <row r="25" spans="2:8" x14ac:dyDescent="0.25">
      <c r="F25" s="6"/>
      <c r="G25" s="6"/>
      <c r="H25" s="6"/>
    </row>
    <row r="26" spans="2:8" x14ac:dyDescent="0.25">
      <c r="F26" s="6"/>
      <c r="G26" s="6"/>
      <c r="H26" s="6"/>
    </row>
    <row r="27" spans="2:8" x14ac:dyDescent="0.25">
      <c r="F27" s="6"/>
      <c r="G27" s="6"/>
      <c r="H27" s="6"/>
    </row>
    <row r="28" spans="2:8" x14ac:dyDescent="0.25">
      <c r="F28" s="6"/>
      <c r="G28" s="6"/>
      <c r="H28" s="6"/>
    </row>
    <row r="29" spans="2:8" x14ac:dyDescent="0.25">
      <c r="F29" s="6"/>
      <c r="G29" s="6"/>
      <c r="H29" s="6"/>
    </row>
    <row r="30" spans="2:8" x14ac:dyDescent="0.25">
      <c r="F30" s="6"/>
      <c r="G30" s="6"/>
      <c r="H30" s="6"/>
    </row>
    <row r="31" spans="2:8" x14ac:dyDescent="0.25">
      <c r="F31" s="6"/>
      <c r="G31" s="6"/>
      <c r="H31" s="6"/>
    </row>
    <row r="32" spans="2:8" x14ac:dyDescent="0.25">
      <c r="F32" s="6"/>
      <c r="G32" s="6"/>
      <c r="H32" s="6"/>
    </row>
    <row r="33" spans="1:9" x14ac:dyDescent="0.25">
      <c r="F33" s="6"/>
      <c r="G33" s="6"/>
      <c r="H33" s="6"/>
    </row>
    <row r="34" spans="1:9" ht="17.25" customHeight="1" x14ac:dyDescent="0.25">
      <c r="F34" s="6"/>
      <c r="G34" s="6"/>
      <c r="H34" s="6"/>
    </row>
    <row r="35" spans="1:9" ht="17.25" customHeight="1" x14ac:dyDescent="0.25">
      <c r="F35" s="6"/>
      <c r="G35" s="6"/>
      <c r="H35" s="6"/>
    </row>
    <row r="36" spans="1:9" ht="17.25" customHeight="1" x14ac:dyDescent="0.25">
      <c r="F36" s="6"/>
      <c r="G36" s="6"/>
      <c r="H36" s="6"/>
    </row>
    <row r="37" spans="1:9" x14ac:dyDescent="0.25">
      <c r="F37" s="6"/>
      <c r="G37" s="6"/>
      <c r="H37" s="6"/>
    </row>
    <row r="38" spans="1:9" x14ac:dyDescent="0.25">
      <c r="C38" s="115"/>
      <c r="F38" s="6"/>
      <c r="G38" s="6"/>
      <c r="H38" s="6"/>
    </row>
    <row r="39" spans="1:9" x14ac:dyDescent="0.25">
      <c r="F39" s="6"/>
      <c r="G39" s="6"/>
      <c r="H39" s="6"/>
    </row>
    <row r="40" spans="1:9" x14ac:dyDescent="0.25">
      <c r="F40" s="6"/>
      <c r="G40" s="6"/>
      <c r="H40" s="6"/>
    </row>
    <row r="41" spans="1:9" x14ac:dyDescent="0.25">
      <c r="B41" s="172" t="s">
        <v>135</v>
      </c>
      <c r="C41" s="172"/>
      <c r="D41" s="172"/>
      <c r="E41" s="172"/>
      <c r="F41" s="172"/>
      <c r="G41" s="172"/>
      <c r="H41" s="172"/>
    </row>
    <row r="42" spans="1:9" x14ac:dyDescent="0.25">
      <c r="B42" s="172" t="s">
        <v>57</v>
      </c>
      <c r="C42" s="172"/>
      <c r="D42" s="172"/>
      <c r="E42" s="172"/>
      <c r="F42" s="172"/>
      <c r="G42" s="172"/>
      <c r="H42" s="172"/>
    </row>
    <row r="43" spans="1:9" x14ac:dyDescent="0.25">
      <c r="D43" s="116"/>
      <c r="E43" s="116"/>
    </row>
    <row r="44" spans="1:9" x14ac:dyDescent="0.25">
      <c r="D44" s="116"/>
      <c r="E44" s="116"/>
    </row>
    <row r="45" spans="1:9" x14ac:dyDescent="0.25">
      <c r="D45" s="116"/>
      <c r="E45" s="116"/>
    </row>
    <row r="46" spans="1:9" s="2" customFormat="1" ht="18.75" customHeight="1" x14ac:dyDescent="0.25">
      <c r="A46" s="3"/>
      <c r="B46" s="3"/>
      <c r="C46" s="3"/>
      <c r="D46" s="7"/>
      <c r="E46" s="7"/>
      <c r="F46" s="12"/>
      <c r="G46" s="12"/>
      <c r="H46" s="12"/>
      <c r="I46" s="3"/>
    </row>
    <row r="47" spans="1:9" s="117" customFormat="1" ht="27" customHeight="1" x14ac:dyDescent="0.3">
      <c r="A47" s="3"/>
      <c r="B47" s="3"/>
      <c r="C47" s="3"/>
      <c r="D47" s="7"/>
      <c r="E47" s="7"/>
      <c r="F47" s="6"/>
      <c r="G47" s="6"/>
      <c r="H47" s="6"/>
      <c r="I47" s="3"/>
    </row>
    <row r="48" spans="1:9" s="2" customFormat="1" ht="14.25" customHeight="1" x14ac:dyDescent="0.25">
      <c r="A48" s="3"/>
      <c r="B48" s="3"/>
      <c r="C48" s="3"/>
      <c r="D48" s="7"/>
      <c r="E48" s="7"/>
      <c r="F48" s="12"/>
      <c r="G48" s="12"/>
      <c r="H48" s="12"/>
      <c r="I48" s="3"/>
    </row>
    <row r="49" spans="1:10" s="2" customFormat="1" ht="14.25" customHeight="1" x14ac:dyDescent="0.25">
      <c r="A49" s="3"/>
      <c r="B49" s="3"/>
      <c r="C49" s="3"/>
      <c r="D49" s="7"/>
      <c r="E49" s="7"/>
      <c r="F49" s="12"/>
      <c r="G49" s="12"/>
      <c r="H49" s="12"/>
      <c r="I49" s="3"/>
    </row>
    <row r="50" spans="1:10" s="2" customFormat="1" ht="14.25" customHeight="1" x14ac:dyDescent="0.25">
      <c r="A50" s="3"/>
      <c r="B50" s="3"/>
      <c r="C50" s="3"/>
      <c r="D50" s="7"/>
      <c r="E50" s="7"/>
      <c r="F50" s="12"/>
      <c r="G50" s="12"/>
      <c r="H50" s="12"/>
      <c r="I50" s="3"/>
    </row>
    <row r="51" spans="1:10" s="2" customFormat="1" ht="14.25" customHeight="1" x14ac:dyDescent="0.25">
      <c r="A51" s="3"/>
      <c r="B51" s="4" t="s">
        <v>26</v>
      </c>
      <c r="C51" s="4"/>
      <c r="D51" s="7"/>
      <c r="E51" s="7"/>
      <c r="F51" s="12"/>
      <c r="G51" s="12"/>
      <c r="H51" s="12"/>
      <c r="I51" s="3"/>
    </row>
    <row r="52" spans="1:10" s="2" customFormat="1" ht="14.25" customHeight="1" x14ac:dyDescent="0.25">
      <c r="A52" s="3"/>
      <c r="B52" s="3"/>
      <c r="C52" s="3"/>
      <c r="D52" s="7"/>
      <c r="E52" s="7"/>
      <c r="F52" s="12"/>
      <c r="G52" s="12"/>
      <c r="H52" s="12"/>
      <c r="I52" s="3"/>
    </row>
    <row r="53" spans="1:10" s="2" customFormat="1" ht="14.25" customHeight="1" x14ac:dyDescent="0.25">
      <c r="A53" s="181" t="str">
        <f>"Ég undirritaður kjörinn skoðunarmaður reikninga"</f>
        <v>Ég undirritaður kjörinn skoðunarmaður reikninga</v>
      </c>
      <c r="B53" s="181"/>
      <c r="C53" s="181"/>
      <c r="D53" s="181"/>
      <c r="E53" s="181"/>
      <c r="F53" s="177"/>
      <c r="G53" s="177"/>
      <c r="H53" s="177"/>
      <c r="I53" s="1" t="s">
        <v>137</v>
      </c>
    </row>
    <row r="54" spans="1:10" s="2" customFormat="1" ht="14.25" customHeight="1" x14ac:dyDescent="0.25">
      <c r="A54" s="176" t="str">
        <f>"hef skoðað bókhald og ársreikning sóknarinnar fyrir árið "&amp;G13&amp;" og ekkert fundið athugavert."</f>
        <v>hef skoðað bókhald og ársreikning sóknarinnar fyrir árið 2022 og ekkert fundið athugavert.</v>
      </c>
      <c r="B54" s="176"/>
      <c r="C54" s="176"/>
      <c r="D54" s="176"/>
      <c r="E54" s="176"/>
      <c r="F54" s="176"/>
      <c r="G54" s="176"/>
      <c r="H54" s="176"/>
      <c r="I54" s="176"/>
    </row>
    <row r="55" spans="1:10" s="2" customFormat="1" ht="14.25" customHeight="1" x14ac:dyDescent="0.25">
      <c r="A55" s="3"/>
      <c r="B55" s="3"/>
      <c r="C55" s="3"/>
      <c r="D55" s="7"/>
      <c r="E55" s="7"/>
      <c r="F55" s="12"/>
      <c r="G55" s="12"/>
      <c r="H55" s="12"/>
      <c r="I55" s="3"/>
    </row>
    <row r="56" spans="1:10" s="2" customFormat="1" ht="14.25" customHeight="1" x14ac:dyDescent="0.25">
      <c r="A56" s="3"/>
      <c r="B56" s="3"/>
      <c r="C56" s="3"/>
      <c r="D56" s="7"/>
      <c r="E56" s="7"/>
      <c r="F56" s="12"/>
      <c r="G56" s="12"/>
      <c r="H56" s="12"/>
      <c r="I56" s="3"/>
    </row>
    <row r="57" spans="1:10" s="2" customFormat="1" ht="14.25" customHeight="1" x14ac:dyDescent="0.25">
      <c r="A57" s="3"/>
      <c r="B57" s="180"/>
      <c r="C57" s="180"/>
      <c r="D57" s="180"/>
      <c r="E57" s="116"/>
      <c r="F57" s="118"/>
      <c r="G57" s="179"/>
      <c r="H57" s="179"/>
      <c r="I57" s="3"/>
    </row>
    <row r="58" spans="1:10" s="2" customFormat="1" ht="14.25" customHeight="1" x14ac:dyDescent="0.25">
      <c r="A58" s="3"/>
      <c r="B58" s="178" t="s">
        <v>207</v>
      </c>
      <c r="C58" s="178"/>
      <c r="D58" s="178"/>
      <c r="E58" s="116"/>
      <c r="F58" s="16"/>
      <c r="G58" s="178" t="s">
        <v>31</v>
      </c>
      <c r="H58" s="178"/>
      <c r="I58" s="3"/>
    </row>
    <row r="59" spans="1:10" x14ac:dyDescent="0.25">
      <c r="B59" s="119"/>
      <c r="F59" s="6"/>
      <c r="G59" s="6"/>
      <c r="H59" s="6"/>
    </row>
    <row r="60" spans="1:10" s="4" customFormat="1" ht="20.25" customHeight="1" x14ac:dyDescent="0.25">
      <c r="B60" s="164"/>
      <c r="C60" s="164"/>
      <c r="D60" s="164"/>
      <c r="F60" s="164"/>
      <c r="G60" s="164"/>
      <c r="H60" s="164"/>
    </row>
    <row r="61" spans="1:10" s="4" customFormat="1" ht="20.25" customHeight="1" x14ac:dyDescent="0.25">
      <c r="C61" s="120" t="s">
        <v>208</v>
      </c>
      <c r="G61" s="120" t="s">
        <v>208</v>
      </c>
    </row>
    <row r="62" spans="1:10" s="4" customFormat="1" ht="20.25" customHeight="1" x14ac:dyDescent="0.25">
      <c r="D62" s="121"/>
      <c r="E62" s="121"/>
      <c r="F62" s="122"/>
      <c r="H62" s="18"/>
    </row>
    <row r="63" spans="1:10" s="4" customFormat="1" ht="20.25" customHeight="1" x14ac:dyDescent="0.25">
      <c r="B63" s="4" t="s">
        <v>32</v>
      </c>
      <c r="C63" s="30"/>
      <c r="D63" s="30"/>
      <c r="E63" s="30"/>
      <c r="F63" s="114"/>
      <c r="G63" s="18"/>
      <c r="H63" s="18"/>
      <c r="I63"/>
      <c r="J63"/>
    </row>
    <row r="64" spans="1:10" s="4" customFormat="1" ht="20.25" customHeight="1" x14ac:dyDescent="0.25">
      <c r="B64" s="166" t="s">
        <v>212</v>
      </c>
      <c r="C64" s="166"/>
      <c r="D64" s="166"/>
      <c r="E64" s="166"/>
      <c r="F64" s="166"/>
      <c r="G64" s="166"/>
      <c r="H64" s="130"/>
      <c r="J64"/>
    </row>
    <row r="65" spans="2:10" s="4" customFormat="1" ht="20.25" customHeight="1" x14ac:dyDescent="0.25">
      <c r="B65" s="20" t="s">
        <v>209</v>
      </c>
      <c r="C65" s="30"/>
      <c r="D65" s="30"/>
      <c r="E65" s="30"/>
      <c r="F65" s="114"/>
      <c r="G65" s="18"/>
      <c r="H65" s="18"/>
      <c r="I65"/>
      <c r="J65"/>
    </row>
    <row r="66" spans="2:10" s="4" customFormat="1" ht="20.25" customHeight="1" x14ac:dyDescent="0.25">
      <c r="C66" s="30"/>
      <c r="D66" s="30"/>
      <c r="E66" s="30"/>
      <c r="F66" s="114"/>
      <c r="G66" s="18"/>
      <c r="H66" s="18"/>
    </row>
    <row r="67" spans="2:10" s="4" customFormat="1" ht="15.75" customHeight="1" x14ac:dyDescent="0.25">
      <c r="B67" s="150"/>
      <c r="C67" s="150"/>
      <c r="D67" s="150"/>
      <c r="E67" s="30"/>
      <c r="F67" s="165"/>
      <c r="G67" s="165"/>
      <c r="H67" s="165"/>
    </row>
    <row r="68" spans="2:10" s="4" customFormat="1" ht="15.75" customHeight="1" x14ac:dyDescent="0.25"/>
    <row r="69" spans="2:10" s="4" customFormat="1" ht="15.75" customHeight="1" x14ac:dyDescent="0.25">
      <c r="B69" s="171"/>
      <c r="C69" s="171"/>
      <c r="D69" s="171"/>
      <c r="E69" s="30"/>
      <c r="F69" s="165"/>
      <c r="G69" s="165"/>
      <c r="H69" s="165"/>
    </row>
    <row r="70" spans="2:10" s="3" customFormat="1" x14ac:dyDescent="0.25"/>
    <row r="71" spans="2:10" s="3" customFormat="1" x14ac:dyDescent="0.25">
      <c r="B71" s="171"/>
      <c r="C71" s="171"/>
      <c r="D71" s="171"/>
      <c r="E71" s="123"/>
      <c r="F71" s="170"/>
      <c r="G71" s="170"/>
      <c r="H71" s="170"/>
    </row>
    <row r="72" spans="2:10" s="3" customFormat="1" x14ac:dyDescent="0.25"/>
    <row r="73" spans="2:10" s="3" customFormat="1" x14ac:dyDescent="0.25">
      <c r="C73" s="30"/>
      <c r="D73" s="123"/>
      <c r="E73" s="123"/>
      <c r="F73" s="170"/>
      <c r="G73" s="170"/>
      <c r="H73" s="170"/>
    </row>
    <row r="74" spans="2:10" s="3" customFormat="1" x14ac:dyDescent="0.25">
      <c r="B74" s="4" t="s">
        <v>27</v>
      </c>
      <c r="D74" s="123"/>
      <c r="E74" s="123"/>
      <c r="F74" s="6"/>
      <c r="G74" s="6"/>
      <c r="H74" s="6"/>
    </row>
    <row r="75" spans="2:10" s="3" customFormat="1" x14ac:dyDescent="0.25">
      <c r="B75" s="168" t="s">
        <v>211</v>
      </c>
      <c r="C75" s="168"/>
      <c r="D75" s="168"/>
      <c r="E75" s="168"/>
      <c r="F75" s="168"/>
      <c r="G75" s="168"/>
      <c r="H75" s="168"/>
    </row>
    <row r="76" spans="2:10" s="3" customFormat="1" x14ac:dyDescent="0.25">
      <c r="B76" s="167"/>
      <c r="C76" s="167"/>
      <c r="D76" s="169" t="s">
        <v>210</v>
      </c>
      <c r="E76" s="169"/>
      <c r="F76" s="169"/>
      <c r="G76" s="169"/>
      <c r="H76" s="169"/>
    </row>
    <row r="77" spans="2:10" s="3" customFormat="1" x14ac:dyDescent="0.25">
      <c r="C77" s="124"/>
      <c r="D77" s="123"/>
      <c r="E77" s="123"/>
      <c r="F77" s="6"/>
      <c r="G77" s="6"/>
      <c r="H77" s="6"/>
    </row>
    <row r="78" spans="2:10" s="3" customFormat="1" x14ac:dyDescent="0.25">
      <c r="C78" s="125"/>
      <c r="D78" s="126"/>
      <c r="E78" s="126"/>
      <c r="F78" s="6"/>
      <c r="G78" s="6"/>
      <c r="H78" s="6"/>
    </row>
    <row r="79" spans="2:10" s="3" customFormat="1" x14ac:dyDescent="0.25">
      <c r="C79" s="127"/>
      <c r="D79" s="126"/>
      <c r="E79" s="126"/>
      <c r="F79" s="6"/>
      <c r="G79" s="6"/>
      <c r="H79" s="6"/>
    </row>
    <row r="80" spans="2:10" s="4" customFormat="1" ht="14.25" customHeight="1" x14ac:dyDescent="0.25">
      <c r="C80" s="30"/>
      <c r="D80" s="30"/>
      <c r="E80" s="30"/>
    </row>
    <row r="81" spans="3:9" s="4" customFormat="1" ht="20.25" customHeight="1" x14ac:dyDescent="0.25">
      <c r="C81" s="30"/>
      <c r="D81" s="30"/>
      <c r="E81" s="30"/>
      <c r="F81" s="165"/>
      <c r="G81" s="165"/>
      <c r="H81" s="165"/>
    </row>
    <row r="82" spans="3:9" s="4" customFormat="1" ht="20.25" customHeight="1" x14ac:dyDescent="0.25">
      <c r="C82" s="30"/>
      <c r="D82" s="30"/>
      <c r="E82" s="30"/>
      <c r="F82" s="128" t="s">
        <v>28</v>
      </c>
      <c r="G82" s="129"/>
      <c r="H82" s="129"/>
    </row>
    <row r="83" spans="3:9" s="4" customFormat="1" ht="20.25" customHeight="1" x14ac:dyDescent="0.25">
      <c r="C83" s="30"/>
      <c r="D83" s="30"/>
      <c r="E83" s="30"/>
      <c r="F83" s="30"/>
      <c r="G83" s="30"/>
      <c r="H83" s="30"/>
      <c r="I83" s="30"/>
    </row>
  </sheetData>
  <sheetProtection selectLockedCells="1"/>
  <mergeCells count="28">
    <mergeCell ref="A54:I54"/>
    <mergeCell ref="F53:H53"/>
    <mergeCell ref="F81:H81"/>
    <mergeCell ref="G58:H58"/>
    <mergeCell ref="B58:D58"/>
    <mergeCell ref="G57:H57"/>
    <mergeCell ref="B57:D57"/>
    <mergeCell ref="A53:E53"/>
    <mergeCell ref="B69:D69"/>
    <mergeCell ref="F69:H69"/>
    <mergeCell ref="B42:H42"/>
    <mergeCell ref="G13:H13"/>
    <mergeCell ref="B13:F13"/>
    <mergeCell ref="B17:H17"/>
    <mergeCell ref="B19:H19"/>
    <mergeCell ref="B16:H16"/>
    <mergeCell ref="B20:H20"/>
    <mergeCell ref="B41:H41"/>
    <mergeCell ref="B60:D60"/>
    <mergeCell ref="F60:H60"/>
    <mergeCell ref="F67:H67"/>
    <mergeCell ref="B64:G64"/>
    <mergeCell ref="B76:C76"/>
    <mergeCell ref="B75:H75"/>
    <mergeCell ref="D76:H76"/>
    <mergeCell ref="F71:H71"/>
    <mergeCell ref="F73:H73"/>
    <mergeCell ref="B71:D71"/>
  </mergeCells>
  <phoneticPr fontId="0" type="noConversion"/>
  <printOptions horizontalCentered="1" verticalCentered="1"/>
  <pageMargins left="0.74803149606299213" right="0.74803149606299213" top="0.98425196850393704" bottom="0.98425196850393704" header="0.51181102362204722" footer="0.51181102362204722"/>
  <pageSetup paperSize="9" orientation="portrait" blackAndWhite="1" r:id="rId1"/>
  <headerFooter alignWithMargins="0"/>
  <cellWatches>
    <cellWatch r="F16"/>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BQ380"/>
  <sheetViews>
    <sheetView showGridLines="0" showRowColHeaders="0" showOutlineSymbols="0" topLeftCell="A44" zoomScaleNormal="100" workbookViewId="0">
      <selection activeCell="E5" sqref="E5"/>
    </sheetView>
  </sheetViews>
  <sheetFormatPr defaultRowHeight="15.75" x14ac:dyDescent="0.25"/>
  <cols>
    <col min="1" max="1" width="3.7109375" style="3" customWidth="1"/>
    <col min="2" max="2" width="4.7109375" style="3" customWidth="1"/>
    <col min="3" max="3" width="45.7109375" style="3" customWidth="1"/>
    <col min="4" max="4" width="1.7109375" style="7" customWidth="1"/>
    <col min="5" max="5" width="14.7109375" style="24" customWidth="1"/>
    <col min="6" max="6" width="1.7109375" customWidth="1"/>
    <col min="7" max="7" width="14.7109375" style="24" customWidth="1"/>
    <col min="8" max="8" width="1.7109375" style="3" customWidth="1"/>
    <col min="9" max="9" width="4.42578125" style="1" customWidth="1"/>
    <col min="10" max="16384" width="9.140625" style="1"/>
  </cols>
  <sheetData>
    <row r="1" spans="1:69" s="17" customFormat="1" ht="22.5" customHeight="1" x14ac:dyDescent="0.3">
      <c r="A1" s="182" t="str">
        <f>"Rekstrarreikningur fyrir árið "&amp;'Forsíða og áritun'!G13</f>
        <v>Rekstrarreikningur fyrir árið 2022</v>
      </c>
      <c r="B1" s="182"/>
      <c r="C1" s="182"/>
      <c r="D1" s="182"/>
      <c r="E1" s="182"/>
      <c r="F1" s="182"/>
      <c r="G1" s="182"/>
      <c r="H1" s="87"/>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row>
    <row r="2" spans="1:69" s="2" customFormat="1" x14ac:dyDescent="0.25">
      <c r="A2" s="3"/>
      <c r="B2" s="3"/>
      <c r="C2" s="3"/>
      <c r="D2" s="3"/>
      <c r="E2" s="3"/>
      <c r="F2"/>
      <c r="G2" s="3"/>
      <c r="H2" s="3"/>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row>
    <row r="3" spans="1:69" s="2" customFormat="1" x14ac:dyDescent="0.25">
      <c r="A3" s="3"/>
      <c r="B3" s="3"/>
      <c r="C3" s="3"/>
      <c r="D3" s="3"/>
      <c r="E3" s="3"/>
      <c r="F3"/>
      <c r="G3" s="3"/>
      <c r="H3" s="3"/>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row>
    <row r="4" spans="1:69" s="2" customFormat="1" x14ac:dyDescent="0.25">
      <c r="A4" s="3"/>
      <c r="B4" s="3"/>
      <c r="C4" s="3"/>
      <c r="D4" s="3"/>
      <c r="E4" s="3"/>
      <c r="F4"/>
      <c r="G4" s="3"/>
      <c r="H4" s="3"/>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row>
    <row r="5" spans="1:69" s="2" customFormat="1" ht="18.75" x14ac:dyDescent="0.3">
      <c r="A5" s="25" t="s">
        <v>21</v>
      </c>
      <c r="B5" s="183" t="s">
        <v>1</v>
      </c>
      <c r="C5" s="183"/>
      <c r="D5" s="26"/>
      <c r="E5" s="63">
        <f>'Forsíða og áritun'!$G$13</f>
        <v>2022</v>
      </c>
      <c r="F5"/>
      <c r="G5" s="63">
        <f>E5-1</f>
        <v>2021</v>
      </c>
      <c r="H5" s="3"/>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row>
    <row r="6" spans="1:69" s="16" customFormat="1" ht="15" customHeight="1" x14ac:dyDescent="0.25">
      <c r="B6" s="44"/>
      <c r="C6" s="45"/>
      <c r="D6" s="26"/>
      <c r="E6" s="58"/>
      <c r="F6"/>
      <c r="G6" s="58"/>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row>
    <row r="7" spans="1:69" s="44" customFormat="1" ht="15" customHeight="1" x14ac:dyDescent="0.25">
      <c r="B7" s="51" t="s">
        <v>22</v>
      </c>
      <c r="C7" s="59" t="s">
        <v>33</v>
      </c>
      <c r="D7" s="26"/>
      <c r="E7" s="46">
        <f>Sundurliðun!C17</f>
        <v>0</v>
      </c>
      <c r="F7"/>
      <c r="G7" s="46">
        <f>Sundurliðun!D17</f>
        <v>0</v>
      </c>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row>
    <row r="8" spans="1:69" s="16" customFormat="1" ht="15" customHeight="1" x14ac:dyDescent="0.25">
      <c r="B8" s="61" t="s">
        <v>23</v>
      </c>
      <c r="C8" s="59" t="s">
        <v>43</v>
      </c>
      <c r="D8" s="26"/>
      <c r="E8" s="46">
        <f>Sundurliðun!C26</f>
        <v>0</v>
      </c>
      <c r="F8"/>
      <c r="G8" s="46">
        <f>Sundurliðun!D26</f>
        <v>0</v>
      </c>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row>
    <row r="9" spans="1:69" s="16" customFormat="1" ht="15" customHeight="1" x14ac:dyDescent="0.25">
      <c r="B9" s="51" t="s">
        <v>24</v>
      </c>
      <c r="C9" s="59" t="s">
        <v>11</v>
      </c>
      <c r="D9" s="26"/>
      <c r="E9" s="46">
        <f>Sundurliðun!C33</f>
        <v>0</v>
      </c>
      <c r="F9"/>
      <c r="G9" s="46">
        <f>Sundurliðun!D33</f>
        <v>0</v>
      </c>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row>
    <row r="10" spans="1:69" s="16" customFormat="1" ht="16.5" customHeight="1" thickBot="1" x14ac:dyDescent="0.3">
      <c r="C10" s="62" t="s">
        <v>34</v>
      </c>
      <c r="D10" s="26"/>
      <c r="E10" s="92">
        <f>SUM(E7:E9)</f>
        <v>0</v>
      </c>
      <c r="F10" s="93"/>
      <c r="G10" s="92">
        <f>SUM(G7:G9)</f>
        <v>0</v>
      </c>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row>
    <row r="11" spans="1:69" s="2" customFormat="1" ht="16.5" customHeight="1" thickTop="1" x14ac:dyDescent="0.25">
      <c r="A11" s="3"/>
      <c r="B11" s="3"/>
      <c r="C11" s="26"/>
      <c r="D11" s="26"/>
      <c r="E11" s="15"/>
      <c r="F11"/>
      <c r="G11" s="15"/>
      <c r="H11" s="3"/>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row>
    <row r="12" spans="1:69" s="2" customFormat="1" ht="16.5" customHeight="1" x14ac:dyDescent="0.25">
      <c r="A12" s="3"/>
      <c r="B12" s="3"/>
      <c r="C12" s="26"/>
      <c r="D12" s="26"/>
      <c r="E12" s="15"/>
      <c r="F12"/>
      <c r="G12" s="15"/>
      <c r="H12" s="3"/>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row>
    <row r="13" spans="1:69" s="2" customFormat="1" ht="18.75" x14ac:dyDescent="0.3">
      <c r="A13" s="25" t="s">
        <v>25</v>
      </c>
      <c r="B13" s="183" t="s">
        <v>42</v>
      </c>
      <c r="C13" s="183"/>
      <c r="D13" s="26"/>
      <c r="E13" s="15"/>
      <c r="F13"/>
      <c r="G13" s="15"/>
      <c r="H13" s="3"/>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row>
    <row r="14" spans="1:69" s="16" customFormat="1" x14ac:dyDescent="0.25">
      <c r="C14" s="50"/>
      <c r="D14" s="26"/>
      <c r="E14" s="46"/>
      <c r="F14"/>
      <c r="G14" s="46"/>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row>
    <row r="15" spans="1:69" s="16" customFormat="1" ht="15" customHeight="1" x14ac:dyDescent="0.25">
      <c r="B15" s="51" t="s">
        <v>38</v>
      </c>
      <c r="C15" s="59" t="s">
        <v>35</v>
      </c>
      <c r="D15" s="26"/>
      <c r="E15" s="52">
        <f>Sundurliðun!C42</f>
        <v>0</v>
      </c>
      <c r="F15"/>
      <c r="G15" s="52">
        <f>Sundurliðun!D42</f>
        <v>0</v>
      </c>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row>
    <row r="16" spans="1:69" s="44" customFormat="1" x14ac:dyDescent="0.25">
      <c r="A16" s="16"/>
      <c r="B16" s="51" t="s">
        <v>39</v>
      </c>
      <c r="C16" s="59" t="s">
        <v>45</v>
      </c>
      <c r="D16" s="26"/>
      <c r="E16" s="52">
        <f>Sundurliðun!C48</f>
        <v>0</v>
      </c>
      <c r="F16"/>
      <c r="G16" s="52">
        <f>Sundurliðun!D48</f>
        <v>0</v>
      </c>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row>
    <row r="17" spans="1:69" s="44" customFormat="1" x14ac:dyDescent="0.25">
      <c r="A17" s="16"/>
      <c r="B17" s="16" t="s">
        <v>46</v>
      </c>
      <c r="C17" s="59" t="s">
        <v>47</v>
      </c>
      <c r="D17" s="26"/>
      <c r="E17" s="52">
        <f>Sundurliðun!C54</f>
        <v>0</v>
      </c>
      <c r="F17"/>
      <c r="G17" s="52">
        <f>Sundurliðun!D54</f>
        <v>0</v>
      </c>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row>
    <row r="18" spans="1:69" s="16" customFormat="1" x14ac:dyDescent="0.25">
      <c r="B18" s="51" t="s">
        <v>41</v>
      </c>
      <c r="C18" s="59" t="s">
        <v>36</v>
      </c>
      <c r="D18" s="26"/>
      <c r="E18" s="52">
        <f>Sundurliðun!C67</f>
        <v>0</v>
      </c>
      <c r="F18"/>
      <c r="G18" s="52">
        <f>Sundurliðun!D67</f>
        <v>0</v>
      </c>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row>
    <row r="19" spans="1:69" s="16" customFormat="1" x14ac:dyDescent="0.25">
      <c r="B19" s="47"/>
      <c r="C19" s="56" t="s">
        <v>37</v>
      </c>
      <c r="D19" s="26"/>
      <c r="E19" s="94">
        <f>SUM(E15:E18)</f>
        <v>0</v>
      </c>
      <c r="F19" s="93"/>
      <c r="G19" s="94">
        <f>SUM(G15:G18)</f>
        <v>0</v>
      </c>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row>
    <row r="20" spans="1:69" s="16" customFormat="1" x14ac:dyDescent="0.25">
      <c r="B20" s="47"/>
      <c r="C20" s="56"/>
      <c r="D20" s="26"/>
      <c r="E20" s="46"/>
      <c r="F20"/>
      <c r="G20" s="46"/>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row>
    <row r="21" spans="1:69" s="16" customFormat="1" x14ac:dyDescent="0.25">
      <c r="B21" s="16" t="s">
        <v>0</v>
      </c>
      <c r="C21" s="48"/>
      <c r="D21" s="26"/>
      <c r="E21" s="46"/>
      <c r="F21"/>
      <c r="G21" s="46"/>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row>
    <row r="22" spans="1:69" s="16" customFormat="1" x14ac:dyDescent="0.25">
      <c r="B22" s="57" t="s">
        <v>59</v>
      </c>
      <c r="D22" s="26"/>
      <c r="E22" s="96">
        <f>SUM(E10-E19)</f>
        <v>0</v>
      </c>
      <c r="F22" s="93"/>
      <c r="G22" s="96">
        <f>SUM(G10-G19)</f>
        <v>0</v>
      </c>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row>
    <row r="23" spans="1:69" s="16" customFormat="1" x14ac:dyDescent="0.25">
      <c r="C23" s="48"/>
      <c r="D23" s="26"/>
      <c r="E23" s="46"/>
      <c r="F23"/>
      <c r="G23" s="46"/>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row>
    <row r="24" spans="1:69" s="16" customFormat="1" ht="13.5" customHeight="1" x14ac:dyDescent="0.25">
      <c r="A24" s="44"/>
      <c r="D24" s="26"/>
      <c r="E24" s="52"/>
      <c r="F24"/>
      <c r="G24" s="5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row>
    <row r="25" spans="1:69" s="44" customFormat="1" x14ac:dyDescent="0.25">
      <c r="A25" s="16"/>
      <c r="B25" s="51" t="s">
        <v>58</v>
      </c>
      <c r="C25" s="59" t="s">
        <v>60</v>
      </c>
      <c r="D25" s="26"/>
      <c r="E25" s="66">
        <f>Sundurliðun!C75</f>
        <v>0</v>
      </c>
      <c r="F25"/>
      <c r="G25" s="66">
        <f>Sundurliðun!D75</f>
        <v>0</v>
      </c>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row>
    <row r="26" spans="1:69" s="44" customFormat="1" x14ac:dyDescent="0.25">
      <c r="A26" s="16"/>
      <c r="B26" s="55"/>
      <c r="D26" s="26"/>
      <c r="E26" s="53"/>
      <c r="F26"/>
      <c r="G26" s="53"/>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row>
    <row r="27" spans="1:69" s="16" customFormat="1" x14ac:dyDescent="0.25">
      <c r="D27" s="26"/>
      <c r="E27" s="52"/>
      <c r="F27"/>
      <c r="G27" s="5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row>
    <row r="28" spans="1:69" s="16" customFormat="1" ht="16.5" thickBot="1" x14ac:dyDescent="0.3">
      <c r="B28" s="44" t="s">
        <v>61</v>
      </c>
      <c r="D28" s="26"/>
      <c r="E28" s="100">
        <f>SUM(E22+E25)</f>
        <v>0</v>
      </c>
      <c r="F28" s="93"/>
      <c r="G28" s="100">
        <f>SUM(G22+G25)</f>
        <v>0</v>
      </c>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row>
    <row r="29" spans="1:69" ht="16.5" thickTop="1" x14ac:dyDescent="0.25">
      <c r="B29" s="4"/>
      <c r="D29" s="26"/>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row>
    <row r="30" spans="1:69" x14ac:dyDescent="0.25">
      <c r="B30" s="4"/>
      <c r="D30" s="26"/>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row>
    <row r="31" spans="1:69" x14ac:dyDescent="0.25">
      <c r="B31" s="4"/>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row>
    <row r="32" spans="1:69" s="17" customFormat="1" ht="22.5" customHeight="1" x14ac:dyDescent="0.3">
      <c r="A32" s="182" t="str">
        <f>"Efnahagsreikningur 31. desember  "&amp;'Forsíða og áritun'!G13</f>
        <v>Efnahagsreikningur 31. desember  2022</v>
      </c>
      <c r="B32" s="182"/>
      <c r="C32" s="182"/>
      <c r="D32" s="182"/>
      <c r="E32" s="182"/>
      <c r="F32" s="182"/>
      <c r="G32" s="182"/>
      <c r="H32" s="87"/>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row>
    <row r="33" spans="1:69" x14ac:dyDescent="0.25">
      <c r="E33" s="12"/>
      <c r="G33" s="12"/>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row>
    <row r="34" spans="1:69" x14ac:dyDescent="0.25">
      <c r="E34" s="12"/>
      <c r="G34" s="12"/>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row>
    <row r="35" spans="1:69" ht="18.75" x14ac:dyDescent="0.3">
      <c r="A35" s="25" t="s">
        <v>29</v>
      </c>
      <c r="B35" s="25" t="s">
        <v>2</v>
      </c>
      <c r="C35" s="4"/>
      <c r="D35" s="138"/>
      <c r="E35" s="63">
        <f>'Forsíða og áritun'!$G$13</f>
        <v>2022</v>
      </c>
      <c r="G35" s="63">
        <f>E35-1</f>
        <v>2021</v>
      </c>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row>
    <row r="36" spans="1:69" x14ac:dyDescent="0.25">
      <c r="D36" s="9"/>
      <c r="E36" s="14"/>
      <c r="G36" s="14"/>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row>
    <row r="37" spans="1:69" s="16" customFormat="1" ht="15" x14ac:dyDescent="0.25">
      <c r="B37" s="44" t="s">
        <v>78</v>
      </c>
      <c r="C37" s="45"/>
      <c r="D37" s="139"/>
      <c r="E37" s="46"/>
      <c r="F37"/>
      <c r="G37" s="46"/>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row>
    <row r="38" spans="1:69" s="16" customFormat="1" ht="15" x14ac:dyDescent="0.25">
      <c r="B38" s="65" t="s">
        <v>113</v>
      </c>
      <c r="C38" s="59" t="s">
        <v>14</v>
      </c>
      <c r="D38" s="139"/>
      <c r="E38" s="46">
        <f>Sundurliðun!C101</f>
        <v>0</v>
      </c>
      <c r="F38"/>
      <c r="G38" s="46">
        <f>Sundurliðun!D101</f>
        <v>0</v>
      </c>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row>
    <row r="39" spans="1:69" s="16" customFormat="1" ht="15" x14ac:dyDescent="0.25">
      <c r="B39" s="65" t="s">
        <v>114</v>
      </c>
      <c r="C39" s="48" t="s">
        <v>15</v>
      </c>
      <c r="D39" s="139"/>
      <c r="E39" s="46">
        <f>Sundurliðun!C106</f>
        <v>0</v>
      </c>
      <c r="F39"/>
      <c r="G39" s="46">
        <f>Sundurliðun!D106</f>
        <v>0</v>
      </c>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row>
    <row r="40" spans="1:69" s="16" customFormat="1" ht="15" x14ac:dyDescent="0.25">
      <c r="B40" s="65" t="s">
        <v>115</v>
      </c>
      <c r="C40" s="48" t="s">
        <v>129</v>
      </c>
      <c r="D40" s="139"/>
      <c r="E40" s="46">
        <f>Sundurliðun!C110</f>
        <v>0</v>
      </c>
      <c r="F40"/>
      <c r="G40" s="46">
        <f>Sundurliðun!D110</f>
        <v>0</v>
      </c>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row>
    <row r="41" spans="1:69" s="16" customFormat="1" ht="15" x14ac:dyDescent="0.25">
      <c r="B41" s="65" t="s">
        <v>116</v>
      </c>
      <c r="C41" s="48" t="s">
        <v>128</v>
      </c>
      <c r="D41" s="139"/>
      <c r="E41" s="46">
        <f>Sundurliðun!C115</f>
        <v>0</v>
      </c>
      <c r="F41"/>
      <c r="G41" s="46">
        <f>Sundurliðun!D115</f>
        <v>0</v>
      </c>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row>
    <row r="42" spans="1:69" s="16" customFormat="1" ht="15" x14ac:dyDescent="0.25">
      <c r="C42" s="56" t="s">
        <v>77</v>
      </c>
      <c r="D42" s="138"/>
      <c r="E42" s="94">
        <f>SUM(E38:E41)</f>
        <v>0</v>
      </c>
      <c r="F42" s="93"/>
      <c r="G42" s="94">
        <f>SUM(G38:G41)</f>
        <v>0</v>
      </c>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row>
    <row r="43" spans="1:69" s="16" customFormat="1" ht="18" customHeight="1" x14ac:dyDescent="0.25">
      <c r="D43" s="139"/>
      <c r="E43" s="46"/>
      <c r="F43"/>
      <c r="G43" s="46"/>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row>
    <row r="44" spans="1:69" s="16" customFormat="1" ht="15" x14ac:dyDescent="0.25">
      <c r="B44" s="44" t="s">
        <v>3</v>
      </c>
      <c r="C44" s="45"/>
      <c r="D44" s="139"/>
      <c r="E44" s="46"/>
      <c r="F44"/>
      <c r="G44" s="46"/>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row>
    <row r="45" spans="1:69" s="16" customFormat="1" ht="15.75" customHeight="1" x14ac:dyDescent="0.25">
      <c r="B45" s="65" t="s">
        <v>117</v>
      </c>
      <c r="C45" s="59" t="s">
        <v>13</v>
      </c>
      <c r="D45" s="139"/>
      <c r="E45" s="46">
        <f>Sundurliðun!C118</f>
        <v>0</v>
      </c>
      <c r="F45"/>
      <c r="G45" s="46">
        <f>Sundurliðun!D118</f>
        <v>0</v>
      </c>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row>
    <row r="46" spans="1:69" s="16" customFormat="1" ht="15.75" customHeight="1" x14ac:dyDescent="0.25">
      <c r="B46" s="65" t="s">
        <v>118</v>
      </c>
      <c r="C46" s="59" t="s">
        <v>141</v>
      </c>
      <c r="D46" s="139"/>
      <c r="E46" s="46">
        <f>Sundurliðun!C119</f>
        <v>0</v>
      </c>
      <c r="F46"/>
      <c r="G46" s="46">
        <f>Sundurliðun!D119</f>
        <v>0</v>
      </c>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row>
    <row r="47" spans="1:69" s="16" customFormat="1" ht="15.75" customHeight="1" x14ac:dyDescent="0.25">
      <c r="B47" s="65" t="s">
        <v>119</v>
      </c>
      <c r="C47" s="59" t="s">
        <v>142</v>
      </c>
      <c r="D47" s="139"/>
      <c r="E47" s="46">
        <f>Sundurliðun!C120</f>
        <v>0</v>
      </c>
      <c r="F47"/>
      <c r="G47" s="46">
        <f>Sundurliðun!D120</f>
        <v>0</v>
      </c>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row>
    <row r="48" spans="1:69" s="16" customFormat="1" ht="15.75" customHeight="1" x14ac:dyDescent="0.25">
      <c r="B48" s="65" t="s">
        <v>120</v>
      </c>
      <c r="C48" s="59" t="s">
        <v>143</v>
      </c>
      <c r="D48" s="139"/>
      <c r="E48" s="142">
        <f>Sundurliðun!C121</f>
        <v>0</v>
      </c>
      <c r="F48"/>
      <c r="G48" s="142">
        <f>Sundurliðun!D121</f>
        <v>0</v>
      </c>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row>
    <row r="49" spans="1:69" s="16" customFormat="1" ht="15.75" customHeight="1" x14ac:dyDescent="0.25">
      <c r="B49" s="65"/>
      <c r="C49" s="59"/>
      <c r="D49" s="139"/>
      <c r="E49" s="46">
        <f>SUM(E45:E48)</f>
        <v>0</v>
      </c>
      <c r="F49" s="46"/>
      <c r="G49" s="46">
        <f>SUM(G45:G48)</f>
        <v>0</v>
      </c>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row>
    <row r="50" spans="1:69" s="16" customFormat="1" ht="15.75" customHeight="1" x14ac:dyDescent="0.25">
      <c r="B50" s="65" t="s">
        <v>130</v>
      </c>
      <c r="C50" s="59" t="s">
        <v>12</v>
      </c>
      <c r="D50" s="139"/>
      <c r="E50" s="46">
        <f>Sundurliðun!C122</f>
        <v>0</v>
      </c>
      <c r="F50"/>
      <c r="G50" s="46">
        <f>Sundurliðun!D122</f>
        <v>0</v>
      </c>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row>
    <row r="51" spans="1:69" s="16" customFormat="1" ht="15" x14ac:dyDescent="0.25">
      <c r="C51" s="56" t="s">
        <v>4</v>
      </c>
      <c r="D51" s="138"/>
      <c r="E51" s="94">
        <f>+E50+E49</f>
        <v>0</v>
      </c>
      <c r="F51" s="96"/>
      <c r="G51" s="94">
        <f>+G50+G49</f>
        <v>0</v>
      </c>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row>
    <row r="52" spans="1:69" s="16" customFormat="1" ht="15" x14ac:dyDescent="0.25">
      <c r="C52" s="49"/>
      <c r="D52" s="139"/>
      <c r="E52" s="46"/>
      <c r="F52"/>
      <c r="G52" s="46"/>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row>
    <row r="53" spans="1:69" s="16" customFormat="1" thickBot="1" x14ac:dyDescent="0.3">
      <c r="B53" s="44" t="s">
        <v>5</v>
      </c>
      <c r="C53" s="45"/>
      <c r="D53" s="139"/>
      <c r="E53" s="97">
        <f>E42+E51</f>
        <v>0</v>
      </c>
      <c r="F53" s="93"/>
      <c r="G53" s="97">
        <f>G42+G51</f>
        <v>0</v>
      </c>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row>
    <row r="54" spans="1:69" s="16" customFormat="1" thickTop="1" x14ac:dyDescent="0.25">
      <c r="C54" s="49"/>
      <c r="D54" s="139"/>
      <c r="E54" s="46"/>
      <c r="F54"/>
      <c r="G54" s="46"/>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row>
    <row r="55" spans="1:69" s="16" customFormat="1" ht="15" x14ac:dyDescent="0.25">
      <c r="C55" s="49"/>
      <c r="D55" s="139"/>
      <c r="E55" s="46"/>
      <c r="F55"/>
      <c r="G55" s="46"/>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row>
    <row r="56" spans="1:69" s="16" customFormat="1" ht="15.75" customHeight="1" x14ac:dyDescent="0.3">
      <c r="A56" s="4" t="s">
        <v>30</v>
      </c>
      <c r="B56" s="25" t="s">
        <v>6</v>
      </c>
      <c r="C56" s="4"/>
      <c r="D56" s="9"/>
      <c r="E56" s="15"/>
      <c r="F56"/>
      <c r="G56" s="15"/>
      <c r="H56" s="3"/>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row>
    <row r="57" spans="1:69" x14ac:dyDescent="0.25">
      <c r="B57" s="4"/>
      <c r="C57" s="4"/>
      <c r="D57" s="9"/>
      <c r="E57" s="15"/>
      <c r="G57" s="15"/>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row>
    <row r="58" spans="1:69" s="3" customFormat="1" x14ac:dyDescent="0.25">
      <c r="B58" s="4" t="s">
        <v>8</v>
      </c>
      <c r="C58" s="13"/>
      <c r="D58" s="7"/>
      <c r="E58" s="12"/>
      <c r="F58"/>
      <c r="G58" s="12"/>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row>
    <row r="59" spans="1:69" s="3" customFormat="1" x14ac:dyDescent="0.25">
      <c r="B59" s="64" t="s">
        <v>122</v>
      </c>
      <c r="C59" s="59" t="s">
        <v>79</v>
      </c>
      <c r="D59" s="7"/>
      <c r="E59" s="12">
        <f>Sundurliðun!C128</f>
        <v>0</v>
      </c>
      <c r="F59"/>
      <c r="G59" s="12">
        <f>Sundurliðun!D128</f>
        <v>0</v>
      </c>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row>
    <row r="60" spans="1:69" s="3" customFormat="1" x14ac:dyDescent="0.25">
      <c r="B60" s="64" t="s">
        <v>121</v>
      </c>
      <c r="C60" s="59" t="s">
        <v>80</v>
      </c>
      <c r="D60" s="7"/>
      <c r="E60" s="12">
        <f>Sundurliðun!C133</f>
        <v>0</v>
      </c>
      <c r="F60"/>
      <c r="G60" s="12">
        <f>Sundurliðun!D133</f>
        <v>0</v>
      </c>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row>
    <row r="61" spans="1:69" s="3" customFormat="1" x14ac:dyDescent="0.25">
      <c r="C61" s="29" t="s">
        <v>9</v>
      </c>
      <c r="D61" s="9"/>
      <c r="E61" s="98">
        <f>SUM(E59:E60)</f>
        <v>0</v>
      </c>
      <c r="F61" s="93"/>
      <c r="G61" s="98">
        <f>SUM(G59:G60)</f>
        <v>0</v>
      </c>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row>
    <row r="62" spans="1:69" s="16" customFormat="1" ht="16.5" customHeight="1" x14ac:dyDescent="0.25">
      <c r="A62" s="3"/>
      <c r="B62" s="3"/>
      <c r="C62" s="3"/>
      <c r="D62" s="7"/>
      <c r="E62" s="12"/>
      <c r="F62"/>
      <c r="G62" s="12"/>
      <c r="H62" s="3"/>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row>
    <row r="63" spans="1:69" x14ac:dyDescent="0.25">
      <c r="B63" s="4" t="s">
        <v>16</v>
      </c>
      <c r="C63" s="8"/>
      <c r="E63" s="12"/>
      <c r="G63" s="12"/>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row>
    <row r="64" spans="1:69" x14ac:dyDescent="0.25">
      <c r="B64" s="64" t="s">
        <v>123</v>
      </c>
      <c r="C64" s="59" t="s">
        <v>17</v>
      </c>
      <c r="E64" s="12">
        <f>Sundurliðun!C136</f>
        <v>0</v>
      </c>
      <c r="F64" s="12"/>
      <c r="G64" s="12">
        <f>Sundurliðun!D136</f>
        <v>0</v>
      </c>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row>
    <row r="65" spans="1:69" x14ac:dyDescent="0.25">
      <c r="B65" s="64" t="s">
        <v>124</v>
      </c>
      <c r="C65" s="59" t="s">
        <v>18</v>
      </c>
      <c r="E65" s="12">
        <f>Sundurliðun!C137</f>
        <v>0</v>
      </c>
      <c r="G65" s="12">
        <f>Sundurliðun!D137</f>
        <v>0</v>
      </c>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row>
    <row r="66" spans="1:69" x14ac:dyDescent="0.25">
      <c r="C66" s="29" t="s">
        <v>19</v>
      </c>
      <c r="D66" s="9"/>
      <c r="E66" s="98">
        <f>SUM(E64:E65)</f>
        <v>0</v>
      </c>
      <c r="F66" s="93"/>
      <c r="G66" s="98">
        <f>SUM(G64:G65)</f>
        <v>0</v>
      </c>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row>
    <row r="67" spans="1:69" x14ac:dyDescent="0.25">
      <c r="C67" s="11"/>
      <c r="E67" s="12"/>
      <c r="G67" s="12"/>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row>
    <row r="68" spans="1:69" ht="15.75" customHeight="1" x14ac:dyDescent="0.25">
      <c r="B68" s="4" t="s">
        <v>7</v>
      </c>
      <c r="C68" s="11"/>
      <c r="E68" s="12"/>
      <c r="G68" s="12"/>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row>
    <row r="69" spans="1:69" ht="15.75" customHeight="1" x14ac:dyDescent="0.25">
      <c r="B69" s="64" t="s">
        <v>125</v>
      </c>
      <c r="C69" s="59" t="s">
        <v>88</v>
      </c>
      <c r="E69" s="12">
        <f>Sundurliðun!C138</f>
        <v>0</v>
      </c>
      <c r="G69" s="12">
        <f>Sundurliðun!D138</f>
        <v>0</v>
      </c>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row>
    <row r="70" spans="1:69" ht="15.75" customHeight="1" x14ac:dyDescent="0.25">
      <c r="B70" s="64" t="s">
        <v>126</v>
      </c>
      <c r="C70" s="59" t="s">
        <v>89</v>
      </c>
      <c r="E70" s="12">
        <f>Sundurliðun!C139</f>
        <v>0</v>
      </c>
      <c r="G70" s="12">
        <f>Sundurliðun!D139</f>
        <v>0</v>
      </c>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row>
    <row r="71" spans="1:69" ht="15.75" customHeight="1" x14ac:dyDescent="0.25">
      <c r="B71" s="64" t="s">
        <v>127</v>
      </c>
      <c r="C71" s="59" t="s">
        <v>87</v>
      </c>
      <c r="D71" s="7" t="s">
        <v>0</v>
      </c>
      <c r="E71" s="143">
        <f>Sundurliðun!C141</f>
        <v>0</v>
      </c>
      <c r="G71" s="143">
        <f>Sundurliðun!D141</f>
        <v>0</v>
      </c>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row>
    <row r="72" spans="1:69" ht="15.75" customHeight="1" x14ac:dyDescent="0.25">
      <c r="B72" s="64"/>
      <c r="C72" s="59"/>
      <c r="E72" s="12">
        <f>SUM(E69:E71)</f>
        <v>0</v>
      </c>
      <c r="F72" s="12"/>
      <c r="G72" s="12">
        <f>SUM(G69:G71)</f>
        <v>0</v>
      </c>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row>
    <row r="73" spans="1:69" ht="15.75" customHeight="1" x14ac:dyDescent="0.25">
      <c r="B73" s="64" t="s">
        <v>222</v>
      </c>
      <c r="C73" s="59" t="s">
        <v>223</v>
      </c>
      <c r="E73" s="12">
        <f>Sundurliðun!C140</f>
        <v>0</v>
      </c>
      <c r="G73" s="12">
        <f>Sundurliðun!D140</f>
        <v>0</v>
      </c>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row>
    <row r="74" spans="1:69" ht="15.75" customHeight="1" x14ac:dyDescent="0.25">
      <c r="C74" s="29" t="s">
        <v>20</v>
      </c>
      <c r="D74" s="9"/>
      <c r="E74" s="98">
        <f>+E72+E73</f>
        <v>0</v>
      </c>
      <c r="F74" s="93"/>
      <c r="G74" s="98">
        <f>+G73+G72</f>
        <v>0</v>
      </c>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row>
    <row r="75" spans="1:69" ht="15.75" customHeight="1" x14ac:dyDescent="0.25">
      <c r="C75" s="13"/>
      <c r="E75" s="12"/>
      <c r="G75" s="12"/>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row>
    <row r="76" spans="1:69" ht="15.75" customHeight="1" thickBot="1" x14ac:dyDescent="0.3">
      <c r="B76" s="4" t="s">
        <v>10</v>
      </c>
      <c r="C76" s="8"/>
      <c r="E76" s="99">
        <f>E61+E66+E74</f>
        <v>0</v>
      </c>
      <c r="F76" s="93"/>
      <c r="G76" s="99">
        <f>G61+G66+G74</f>
        <v>0</v>
      </c>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row>
    <row r="77" spans="1:69" ht="16.5" thickTop="1" x14ac:dyDescent="0.25">
      <c r="E77" s="6"/>
      <c r="G77" s="6"/>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row>
    <row r="78" spans="1:69" x14ac:dyDescent="0.25">
      <c r="B78" s="4" t="s">
        <v>0</v>
      </c>
      <c r="C78" s="4"/>
      <c r="D78" s="9"/>
      <c r="E78" s="18"/>
      <c r="F78" s="18"/>
      <c r="G78" s="18"/>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row>
    <row r="79" spans="1:69" x14ac:dyDescent="0.25">
      <c r="B79" s="4"/>
      <c r="C79" s="4"/>
      <c r="D79" s="9"/>
      <c r="E79" s="18"/>
      <c r="G79" s="18"/>
      <c r="H79" s="18"/>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row>
    <row r="80" spans="1:69" x14ac:dyDescent="0.25">
      <c r="A80" s="31"/>
      <c r="B80" s="35"/>
      <c r="C80" s="35"/>
      <c r="D80" s="36"/>
      <c r="E80" s="43"/>
      <c r="F80" s="43"/>
      <c r="G80" s="43"/>
      <c r="H80" s="31"/>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row>
    <row r="81" spans="1:69" x14ac:dyDescent="0.25">
      <c r="A81" s="31"/>
      <c r="B81" s="35"/>
      <c r="C81" s="35"/>
      <c r="D81" s="36"/>
      <c r="E81" s="43"/>
      <c r="F81" s="43"/>
      <c r="G81" s="43"/>
      <c r="H81" s="31"/>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row>
    <row r="82" spans="1:69" x14ac:dyDescent="0.25">
      <c r="A82" s="31"/>
      <c r="B82" s="35"/>
      <c r="C82" s="35"/>
      <c r="D82" s="36"/>
      <c r="E82" s="43"/>
      <c r="F82" s="43"/>
      <c r="G82" s="43"/>
      <c r="H82" s="31"/>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row>
    <row r="83" spans="1:69" s="3" customFormat="1" x14ac:dyDescent="0.25">
      <c r="A83" s="31"/>
      <c r="B83" s="35"/>
      <c r="C83" s="35"/>
      <c r="D83" s="36"/>
      <c r="E83" s="43"/>
      <c r="F83" s="43"/>
      <c r="G83" s="43"/>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row>
    <row r="84" spans="1:69" x14ac:dyDescent="0.25">
      <c r="A84" s="31"/>
      <c r="B84" s="31"/>
      <c r="C84" s="31"/>
      <c r="D84" s="37"/>
      <c r="E84" s="38"/>
      <c r="F84" s="38"/>
      <c r="G84" s="38"/>
      <c r="H84" s="31"/>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row>
    <row r="85" spans="1:69" x14ac:dyDescent="0.25">
      <c r="A85" s="31"/>
      <c r="B85" s="31"/>
      <c r="C85" s="31"/>
      <c r="D85" s="37"/>
      <c r="E85" s="38"/>
      <c r="F85" s="38"/>
      <c r="G85" s="38"/>
      <c r="H85" s="31"/>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row>
    <row r="86" spans="1:69" x14ac:dyDescent="0.25">
      <c r="A86" s="31"/>
      <c r="B86" s="31"/>
      <c r="C86" s="31"/>
      <c r="D86" s="37"/>
      <c r="E86" s="38"/>
      <c r="F86" s="38"/>
      <c r="G86" s="38"/>
      <c r="H86" s="31"/>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row>
    <row r="87" spans="1:69" x14ac:dyDescent="0.25">
      <c r="A87" s="31"/>
      <c r="B87" s="31"/>
      <c r="C87" s="31"/>
      <c r="D87" s="37"/>
      <c r="E87" s="38"/>
      <c r="F87" s="38"/>
      <c r="G87" s="38"/>
      <c r="H87" s="31"/>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c r="BQ87" s="39"/>
    </row>
    <row r="88" spans="1:69" x14ac:dyDescent="0.25">
      <c r="A88" s="31"/>
      <c r="B88" s="31"/>
      <c r="C88" s="31"/>
      <c r="D88" s="37"/>
      <c r="E88" s="38"/>
      <c r="F88" s="38"/>
      <c r="G88" s="38"/>
      <c r="H88" s="31"/>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9"/>
      <c r="BN88" s="39"/>
      <c r="BO88" s="39"/>
      <c r="BP88" s="39"/>
      <c r="BQ88" s="39"/>
    </row>
    <row r="89" spans="1:69" x14ac:dyDescent="0.25">
      <c r="A89" s="31"/>
      <c r="B89" s="31"/>
      <c r="C89" s="31"/>
      <c r="D89" s="37"/>
      <c r="E89" s="38"/>
      <c r="F89" s="38"/>
      <c r="G89" s="38"/>
      <c r="H89" s="31"/>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row>
    <row r="90" spans="1:69" x14ac:dyDescent="0.25">
      <c r="A90" s="31"/>
      <c r="B90" s="31"/>
      <c r="C90" s="31"/>
      <c r="D90" s="37"/>
      <c r="E90" s="38"/>
      <c r="F90" s="38"/>
      <c r="G90" s="38"/>
      <c r="H90" s="31"/>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c r="BC90" s="39"/>
      <c r="BD90" s="39"/>
      <c r="BE90" s="39"/>
      <c r="BF90" s="39"/>
      <c r="BG90" s="39"/>
      <c r="BH90" s="39"/>
      <c r="BI90" s="39"/>
      <c r="BJ90" s="39"/>
      <c r="BK90" s="39"/>
      <c r="BL90" s="39"/>
      <c r="BM90" s="39"/>
      <c r="BN90" s="39"/>
      <c r="BO90" s="39"/>
      <c r="BP90" s="39"/>
      <c r="BQ90" s="39"/>
    </row>
    <row r="91" spans="1:69" x14ac:dyDescent="0.25">
      <c r="A91" s="31"/>
      <c r="B91" s="31"/>
      <c r="C91" s="31"/>
      <c r="D91" s="37"/>
      <c r="E91" s="38"/>
      <c r="F91" s="38"/>
      <c r="G91" s="38"/>
      <c r="H91" s="31"/>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row>
    <row r="92" spans="1:69" x14ac:dyDescent="0.25">
      <c r="A92" s="31"/>
      <c r="B92" s="31"/>
      <c r="C92" s="31"/>
      <c r="D92" s="37"/>
      <c r="E92" s="38"/>
      <c r="F92" s="38"/>
      <c r="G92" s="38"/>
      <c r="H92" s="31"/>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9"/>
      <c r="BN92" s="39"/>
      <c r="BO92" s="39"/>
      <c r="BP92" s="39"/>
      <c r="BQ92" s="39"/>
    </row>
    <row r="93" spans="1:69" x14ac:dyDescent="0.25">
      <c r="A93" s="31"/>
      <c r="B93" s="31"/>
      <c r="C93" s="31"/>
      <c r="D93" s="37"/>
      <c r="E93" s="38"/>
      <c r="F93" s="38"/>
      <c r="G93" s="38"/>
      <c r="H93" s="31"/>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row>
    <row r="94" spans="1:69" x14ac:dyDescent="0.25">
      <c r="A94" s="31"/>
      <c r="B94" s="31"/>
      <c r="C94" s="31"/>
      <c r="D94" s="37"/>
      <c r="E94" s="38"/>
      <c r="F94" s="38"/>
      <c r="G94" s="38"/>
      <c r="H94" s="31"/>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row>
    <row r="95" spans="1:69" x14ac:dyDescent="0.25">
      <c r="A95" s="31"/>
      <c r="B95" s="31"/>
      <c r="C95" s="31"/>
      <c r="D95" s="37"/>
      <c r="E95" s="38"/>
      <c r="F95" s="38"/>
      <c r="G95" s="38"/>
      <c r="H95" s="31"/>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row>
    <row r="96" spans="1:69" x14ac:dyDescent="0.25">
      <c r="A96" s="31"/>
      <c r="B96" s="31"/>
      <c r="C96" s="31"/>
      <c r="D96" s="37"/>
      <c r="E96" s="38"/>
      <c r="F96" s="38"/>
      <c r="G96" s="38"/>
      <c r="H96" s="31"/>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c r="BK96" s="39"/>
      <c r="BL96" s="39"/>
      <c r="BM96" s="39"/>
      <c r="BN96" s="39"/>
      <c r="BO96" s="39"/>
      <c r="BP96" s="39"/>
      <c r="BQ96" s="39"/>
    </row>
    <row r="97" spans="1:69" x14ac:dyDescent="0.25">
      <c r="A97" s="31"/>
      <c r="B97" s="31"/>
      <c r="C97" s="31"/>
      <c r="D97" s="37"/>
      <c r="E97" s="38"/>
      <c r="F97" s="38"/>
      <c r="G97" s="38"/>
      <c r="H97" s="31"/>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c r="BM97" s="39"/>
      <c r="BN97" s="39"/>
      <c r="BO97" s="39"/>
      <c r="BP97" s="39"/>
      <c r="BQ97" s="39"/>
    </row>
    <row r="98" spans="1:69" x14ac:dyDescent="0.25">
      <c r="A98" s="31"/>
      <c r="B98" s="31"/>
      <c r="C98" s="31"/>
      <c r="D98" s="37"/>
      <c r="E98" s="38"/>
      <c r="F98" s="38"/>
      <c r="G98" s="38"/>
      <c r="H98" s="31"/>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39"/>
      <c r="BC98" s="39"/>
      <c r="BD98" s="39"/>
      <c r="BE98" s="39"/>
      <c r="BF98" s="39"/>
      <c r="BG98" s="39"/>
      <c r="BH98" s="39"/>
      <c r="BI98" s="39"/>
      <c r="BJ98" s="39"/>
      <c r="BK98" s="39"/>
      <c r="BL98" s="39"/>
      <c r="BM98" s="39"/>
      <c r="BN98" s="39"/>
      <c r="BO98" s="39"/>
      <c r="BP98" s="39"/>
      <c r="BQ98" s="39"/>
    </row>
    <row r="99" spans="1:69" x14ac:dyDescent="0.25">
      <c r="A99" s="31"/>
      <c r="B99" s="31"/>
      <c r="C99" s="31"/>
      <c r="D99" s="37"/>
      <c r="E99" s="38"/>
      <c r="F99" s="38"/>
      <c r="G99" s="38"/>
      <c r="H99" s="31"/>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39"/>
      <c r="BC99" s="39"/>
      <c r="BD99" s="39"/>
      <c r="BE99" s="39"/>
      <c r="BF99" s="39"/>
      <c r="BG99" s="39"/>
      <c r="BH99" s="39"/>
      <c r="BI99" s="39"/>
      <c r="BJ99" s="39"/>
      <c r="BK99" s="39"/>
      <c r="BL99" s="39"/>
      <c r="BM99" s="39"/>
      <c r="BN99" s="39"/>
      <c r="BO99" s="39"/>
      <c r="BP99" s="39"/>
      <c r="BQ99" s="39"/>
    </row>
    <row r="100" spans="1:69" x14ac:dyDescent="0.25">
      <c r="A100" s="31"/>
      <c r="B100" s="31"/>
      <c r="C100" s="31"/>
      <c r="D100" s="37"/>
      <c r="E100" s="38"/>
      <c r="F100" s="38"/>
      <c r="G100" s="38"/>
      <c r="H100" s="31"/>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c r="BK100" s="39"/>
      <c r="BL100" s="39"/>
      <c r="BM100" s="39"/>
      <c r="BN100" s="39"/>
      <c r="BO100" s="39"/>
      <c r="BP100" s="39"/>
      <c r="BQ100" s="39"/>
    </row>
    <row r="101" spans="1:69" x14ac:dyDescent="0.25">
      <c r="A101" s="31"/>
      <c r="B101" s="31"/>
      <c r="C101" s="31"/>
      <c r="D101" s="37"/>
      <c r="E101" s="38"/>
      <c r="F101" s="38"/>
      <c r="G101" s="38"/>
      <c r="H101" s="31"/>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39"/>
      <c r="BA101" s="39"/>
      <c r="BB101" s="39"/>
      <c r="BC101" s="39"/>
      <c r="BD101" s="39"/>
      <c r="BE101" s="39"/>
      <c r="BF101" s="39"/>
      <c r="BG101" s="39"/>
      <c r="BH101" s="39"/>
      <c r="BI101" s="39"/>
      <c r="BJ101" s="39"/>
      <c r="BK101" s="39"/>
      <c r="BL101" s="39"/>
      <c r="BM101" s="39"/>
      <c r="BN101" s="39"/>
      <c r="BO101" s="39"/>
      <c r="BP101" s="39"/>
      <c r="BQ101" s="39"/>
    </row>
    <row r="102" spans="1:69" x14ac:dyDescent="0.25">
      <c r="A102" s="31"/>
      <c r="B102" s="31"/>
      <c r="C102" s="31"/>
      <c r="D102" s="37"/>
      <c r="E102" s="38"/>
      <c r="F102" s="38"/>
      <c r="G102" s="38"/>
      <c r="H102" s="31"/>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c r="BC102" s="39"/>
      <c r="BD102" s="39"/>
      <c r="BE102" s="39"/>
      <c r="BF102" s="39"/>
      <c r="BG102" s="39"/>
      <c r="BH102" s="39"/>
      <c r="BI102" s="39"/>
      <c r="BJ102" s="39"/>
      <c r="BK102" s="39"/>
      <c r="BL102" s="39"/>
      <c r="BM102" s="39"/>
      <c r="BN102" s="39"/>
      <c r="BO102" s="39"/>
      <c r="BP102" s="39"/>
      <c r="BQ102" s="39"/>
    </row>
    <row r="103" spans="1:69" x14ac:dyDescent="0.25">
      <c r="A103" s="31"/>
      <c r="B103" s="31"/>
      <c r="C103" s="31"/>
      <c r="D103" s="37"/>
      <c r="E103" s="38"/>
      <c r="F103" s="38"/>
      <c r="G103" s="38"/>
      <c r="H103" s="31"/>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c r="BE103" s="39"/>
      <c r="BF103" s="39"/>
      <c r="BG103" s="39"/>
      <c r="BH103" s="39"/>
      <c r="BI103" s="39"/>
      <c r="BJ103" s="39"/>
      <c r="BK103" s="39"/>
      <c r="BL103" s="39"/>
      <c r="BM103" s="39"/>
      <c r="BN103" s="39"/>
      <c r="BO103" s="39"/>
      <c r="BP103" s="39"/>
      <c r="BQ103" s="39"/>
    </row>
    <row r="104" spans="1:69" x14ac:dyDescent="0.25">
      <c r="A104" s="31"/>
      <c r="B104" s="31"/>
      <c r="C104" s="31"/>
      <c r="D104" s="37"/>
      <c r="E104" s="38"/>
      <c r="F104" s="38"/>
      <c r="G104" s="38"/>
      <c r="H104" s="31"/>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c r="BK104" s="39"/>
      <c r="BL104" s="39"/>
      <c r="BM104" s="39"/>
      <c r="BN104" s="39"/>
      <c r="BO104" s="39"/>
      <c r="BP104" s="39"/>
      <c r="BQ104" s="39"/>
    </row>
    <row r="105" spans="1:69" x14ac:dyDescent="0.25">
      <c r="A105" s="31"/>
      <c r="B105" s="31"/>
      <c r="C105" s="31"/>
      <c r="D105" s="37"/>
      <c r="E105" s="38"/>
      <c r="F105" s="38"/>
      <c r="G105" s="38"/>
      <c r="H105" s="31"/>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39"/>
      <c r="BA105" s="39"/>
      <c r="BB105" s="39"/>
      <c r="BC105" s="39"/>
      <c r="BD105" s="39"/>
      <c r="BE105" s="39"/>
      <c r="BF105" s="39"/>
      <c r="BG105" s="39"/>
      <c r="BH105" s="39"/>
      <c r="BI105" s="39"/>
      <c r="BJ105" s="39"/>
      <c r="BK105" s="39"/>
      <c r="BL105" s="39"/>
      <c r="BM105" s="39"/>
      <c r="BN105" s="39"/>
      <c r="BO105" s="39"/>
      <c r="BP105" s="39"/>
      <c r="BQ105" s="39"/>
    </row>
    <row r="106" spans="1:69" x14ac:dyDescent="0.25">
      <c r="A106" s="31"/>
      <c r="B106" s="31"/>
      <c r="C106" s="31"/>
      <c r="D106" s="37"/>
      <c r="E106" s="38"/>
      <c r="F106" s="38"/>
      <c r="G106" s="38"/>
      <c r="H106" s="31"/>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39"/>
      <c r="BA106" s="39"/>
      <c r="BB106" s="39"/>
      <c r="BC106" s="39"/>
      <c r="BD106" s="39"/>
      <c r="BE106" s="39"/>
      <c r="BF106" s="39"/>
      <c r="BG106" s="39"/>
      <c r="BH106" s="39"/>
      <c r="BI106" s="39"/>
      <c r="BJ106" s="39"/>
      <c r="BK106" s="39"/>
      <c r="BL106" s="39"/>
      <c r="BM106" s="39"/>
      <c r="BN106" s="39"/>
      <c r="BO106" s="39"/>
      <c r="BP106" s="39"/>
      <c r="BQ106" s="39"/>
    </row>
    <row r="107" spans="1:69" x14ac:dyDescent="0.25">
      <c r="A107" s="31"/>
      <c r="B107" s="31"/>
      <c r="C107" s="31"/>
      <c r="D107" s="37"/>
      <c r="E107" s="38"/>
      <c r="F107" s="38"/>
      <c r="G107" s="38"/>
      <c r="H107" s="31"/>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c r="BC107" s="39"/>
      <c r="BD107" s="39"/>
      <c r="BE107" s="39"/>
      <c r="BF107" s="39"/>
      <c r="BG107" s="39"/>
      <c r="BH107" s="39"/>
      <c r="BI107" s="39"/>
      <c r="BJ107" s="39"/>
      <c r="BK107" s="39"/>
      <c r="BL107" s="39"/>
      <c r="BM107" s="39"/>
      <c r="BN107" s="39"/>
      <c r="BO107" s="39"/>
      <c r="BP107" s="39"/>
      <c r="BQ107" s="39"/>
    </row>
    <row r="108" spans="1:69" x14ac:dyDescent="0.25">
      <c r="A108" s="31"/>
      <c r="B108" s="31"/>
      <c r="C108" s="31"/>
      <c r="D108" s="37"/>
      <c r="E108" s="38"/>
      <c r="F108" s="38"/>
      <c r="G108" s="38"/>
      <c r="H108" s="31"/>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s="39"/>
      <c r="BG108" s="39"/>
      <c r="BH108" s="39"/>
      <c r="BI108" s="39"/>
      <c r="BJ108" s="39"/>
      <c r="BK108" s="39"/>
      <c r="BL108" s="39"/>
      <c r="BM108" s="39"/>
      <c r="BN108" s="39"/>
      <c r="BO108" s="39"/>
      <c r="BP108" s="39"/>
      <c r="BQ108" s="39"/>
    </row>
    <row r="109" spans="1:69" x14ac:dyDescent="0.25">
      <c r="A109" s="31"/>
      <c r="B109" s="31"/>
      <c r="C109" s="31"/>
      <c r="D109" s="37"/>
      <c r="E109" s="38"/>
      <c r="F109" s="38"/>
      <c r="G109" s="38"/>
      <c r="H109" s="31"/>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39"/>
      <c r="BH109" s="39"/>
      <c r="BI109" s="39"/>
      <c r="BJ109" s="39"/>
      <c r="BK109" s="39"/>
      <c r="BL109" s="39"/>
      <c r="BM109" s="39"/>
      <c r="BN109" s="39"/>
      <c r="BO109" s="39"/>
      <c r="BP109" s="39"/>
      <c r="BQ109" s="39"/>
    </row>
    <row r="110" spans="1:69" x14ac:dyDescent="0.25">
      <c r="A110" s="31"/>
      <c r="B110" s="31"/>
      <c r="C110" s="31"/>
      <c r="D110" s="37"/>
      <c r="E110" s="38"/>
      <c r="F110" s="38"/>
      <c r="G110" s="38"/>
      <c r="H110" s="31"/>
      <c r="I110" s="39"/>
      <c r="J110" s="39"/>
    </row>
    <row r="111" spans="1:69" x14ac:dyDescent="0.25">
      <c r="A111" s="31"/>
      <c r="B111" s="31"/>
      <c r="C111" s="31"/>
      <c r="D111" s="37"/>
      <c r="E111" s="38"/>
      <c r="F111" s="38"/>
      <c r="G111" s="38"/>
      <c r="H111" s="31"/>
      <c r="I111" s="39"/>
      <c r="J111" s="39"/>
    </row>
    <row r="112" spans="1:69" x14ac:dyDescent="0.25">
      <c r="A112" s="31"/>
      <c r="B112" s="31"/>
      <c r="C112" s="31"/>
      <c r="D112" s="37"/>
      <c r="E112" s="38"/>
      <c r="F112" s="38"/>
      <c r="G112" s="38"/>
      <c r="H112" s="31"/>
      <c r="I112" s="39"/>
      <c r="J112" s="39"/>
    </row>
    <row r="113" spans="1:10" x14ac:dyDescent="0.25">
      <c r="A113" s="31"/>
      <c r="B113" s="31"/>
      <c r="C113" s="31"/>
      <c r="D113" s="37"/>
      <c r="E113" s="38"/>
      <c r="F113" s="38"/>
      <c r="G113" s="38"/>
      <c r="H113" s="31"/>
      <c r="I113" s="39"/>
      <c r="J113" s="39"/>
    </row>
    <row r="114" spans="1:10" x14ac:dyDescent="0.25">
      <c r="A114" s="31"/>
      <c r="B114" s="31"/>
      <c r="C114" s="31"/>
      <c r="D114" s="37"/>
      <c r="E114" s="38"/>
      <c r="F114" s="38"/>
      <c r="G114" s="38"/>
      <c r="H114" s="31"/>
      <c r="I114" s="39"/>
      <c r="J114" s="39"/>
    </row>
    <row r="115" spans="1:10" x14ac:dyDescent="0.25">
      <c r="A115" s="31"/>
      <c r="B115" s="31"/>
      <c r="C115" s="31"/>
      <c r="D115" s="37"/>
      <c r="E115" s="38"/>
      <c r="F115" s="38"/>
      <c r="G115" s="38"/>
      <c r="H115" s="31"/>
      <c r="I115" s="39"/>
      <c r="J115" s="39"/>
    </row>
    <row r="116" spans="1:10" x14ac:dyDescent="0.25">
      <c r="A116" s="31"/>
      <c r="B116" s="31"/>
      <c r="C116" s="31"/>
      <c r="D116" s="37"/>
      <c r="E116" s="38"/>
      <c r="F116" s="38"/>
      <c r="G116" s="38"/>
      <c r="H116" s="31"/>
      <c r="I116" s="39"/>
      <c r="J116" s="39"/>
    </row>
    <row r="117" spans="1:10" x14ac:dyDescent="0.25">
      <c r="A117" s="31"/>
      <c r="B117" s="31"/>
      <c r="C117" s="31"/>
      <c r="D117" s="37"/>
      <c r="E117" s="38"/>
      <c r="F117" s="38"/>
      <c r="G117" s="38"/>
      <c r="H117" s="31"/>
      <c r="I117" s="39"/>
      <c r="J117" s="39"/>
    </row>
    <row r="118" spans="1:10" x14ac:dyDescent="0.25">
      <c r="A118" s="31"/>
      <c r="B118" s="31"/>
      <c r="C118" s="31"/>
      <c r="D118" s="37"/>
      <c r="E118" s="38"/>
      <c r="F118" s="38"/>
      <c r="G118" s="38"/>
      <c r="H118" s="31"/>
      <c r="I118" s="39"/>
      <c r="J118" s="39"/>
    </row>
    <row r="119" spans="1:10" x14ac:dyDescent="0.25">
      <c r="A119" s="31"/>
      <c r="B119" s="31"/>
      <c r="C119" s="31"/>
      <c r="D119" s="37"/>
      <c r="E119" s="38"/>
      <c r="F119" s="38"/>
      <c r="G119" s="38"/>
      <c r="H119" s="31"/>
      <c r="I119" s="39"/>
      <c r="J119" s="39"/>
    </row>
    <row r="120" spans="1:10" x14ac:dyDescent="0.25">
      <c r="A120" s="31"/>
      <c r="B120" s="31"/>
      <c r="C120" s="31"/>
      <c r="D120" s="37"/>
      <c r="E120" s="38"/>
      <c r="F120" s="38"/>
      <c r="G120" s="38"/>
      <c r="H120" s="31"/>
      <c r="I120" s="39"/>
      <c r="J120" s="39"/>
    </row>
    <row r="121" spans="1:10" x14ac:dyDescent="0.25">
      <c r="A121" s="31"/>
      <c r="B121" s="31"/>
      <c r="C121" s="31"/>
      <c r="D121" s="37"/>
      <c r="E121" s="38"/>
      <c r="F121" s="38"/>
      <c r="G121" s="38"/>
      <c r="H121" s="31"/>
      <c r="I121" s="39"/>
      <c r="J121" s="39"/>
    </row>
    <row r="122" spans="1:10" x14ac:dyDescent="0.25">
      <c r="A122" s="31"/>
      <c r="B122" s="31"/>
      <c r="C122" s="31"/>
      <c r="D122" s="37"/>
      <c r="E122" s="38"/>
      <c r="F122" s="38"/>
      <c r="G122" s="38"/>
      <c r="H122" s="31"/>
      <c r="I122" s="39"/>
      <c r="J122" s="39"/>
    </row>
    <row r="123" spans="1:10" x14ac:dyDescent="0.25">
      <c r="A123" s="31"/>
      <c r="B123" s="31"/>
      <c r="C123" s="31"/>
      <c r="D123" s="37"/>
      <c r="E123" s="38"/>
      <c r="F123" s="38"/>
      <c r="G123" s="38"/>
      <c r="H123" s="31"/>
      <c r="I123" s="39"/>
      <c r="J123" s="39"/>
    </row>
    <row r="124" spans="1:10" x14ac:dyDescent="0.25">
      <c r="A124" s="31"/>
      <c r="B124" s="31"/>
      <c r="C124" s="31"/>
      <c r="D124" s="37"/>
      <c r="E124" s="38"/>
      <c r="F124" s="38"/>
      <c r="G124" s="38"/>
      <c r="H124" s="31"/>
      <c r="I124" s="39"/>
      <c r="J124" s="39"/>
    </row>
    <row r="125" spans="1:10" x14ac:dyDescent="0.25">
      <c r="A125" s="31"/>
      <c r="B125" s="31"/>
      <c r="C125" s="31"/>
      <c r="D125" s="37"/>
      <c r="E125" s="38"/>
      <c r="F125" s="38"/>
      <c r="G125" s="38"/>
      <c r="H125" s="31"/>
      <c r="I125" s="39"/>
      <c r="J125" s="39"/>
    </row>
    <row r="126" spans="1:10" x14ac:dyDescent="0.25">
      <c r="A126" s="31"/>
      <c r="B126" s="31"/>
      <c r="C126" s="31"/>
      <c r="D126" s="37"/>
      <c r="E126" s="38"/>
      <c r="F126" s="38"/>
      <c r="G126" s="38"/>
      <c r="H126" s="31"/>
      <c r="I126" s="39"/>
      <c r="J126" s="39"/>
    </row>
    <row r="127" spans="1:10" x14ac:dyDescent="0.25">
      <c r="A127" s="31"/>
      <c r="B127" s="31"/>
      <c r="C127" s="31"/>
      <c r="D127" s="37"/>
      <c r="E127" s="38"/>
      <c r="F127" s="38"/>
      <c r="G127" s="38"/>
      <c r="H127" s="31"/>
      <c r="I127" s="39"/>
      <c r="J127" s="39"/>
    </row>
    <row r="128" spans="1:10" x14ac:dyDescent="0.25">
      <c r="A128" s="31"/>
      <c r="B128" s="31"/>
      <c r="C128" s="31"/>
      <c r="D128" s="37"/>
      <c r="E128" s="38"/>
      <c r="F128" s="38"/>
      <c r="G128" s="38"/>
      <c r="H128" s="31"/>
      <c r="I128" s="39"/>
      <c r="J128" s="39"/>
    </row>
    <row r="129" spans="1:10" x14ac:dyDescent="0.25">
      <c r="A129" s="31"/>
      <c r="B129" s="31"/>
      <c r="C129" s="31"/>
      <c r="D129" s="37"/>
      <c r="E129" s="38"/>
      <c r="F129" s="38"/>
      <c r="G129" s="38"/>
      <c r="H129" s="31"/>
      <c r="I129" s="39"/>
      <c r="J129" s="39"/>
    </row>
    <row r="130" spans="1:10" x14ac:dyDescent="0.25">
      <c r="A130" s="31"/>
      <c r="B130" s="31"/>
      <c r="C130" s="31"/>
      <c r="D130" s="37"/>
      <c r="E130" s="38"/>
      <c r="F130" s="38"/>
      <c r="G130" s="38"/>
      <c r="H130" s="31"/>
      <c r="I130" s="39"/>
      <c r="J130" s="39"/>
    </row>
    <row r="131" spans="1:10" x14ac:dyDescent="0.25">
      <c r="A131" s="31"/>
      <c r="B131" s="31"/>
      <c r="C131" s="31"/>
      <c r="D131" s="37"/>
      <c r="E131" s="38"/>
      <c r="F131" s="38"/>
      <c r="G131" s="38"/>
      <c r="H131" s="31"/>
      <c r="I131" s="39"/>
      <c r="J131" s="39"/>
    </row>
    <row r="132" spans="1:10" x14ac:dyDescent="0.25">
      <c r="A132" s="31"/>
      <c r="B132" s="31"/>
      <c r="C132" s="31"/>
      <c r="D132" s="37"/>
      <c r="E132" s="38"/>
      <c r="F132" s="38"/>
      <c r="G132" s="38"/>
      <c r="H132" s="31"/>
      <c r="I132" s="39"/>
      <c r="J132" s="39"/>
    </row>
    <row r="133" spans="1:10" x14ac:dyDescent="0.25">
      <c r="A133" s="31"/>
      <c r="B133" s="31"/>
      <c r="C133" s="31"/>
      <c r="D133" s="37"/>
      <c r="E133" s="38"/>
      <c r="F133" s="38"/>
      <c r="G133" s="38"/>
      <c r="H133" s="31"/>
      <c r="I133" s="39"/>
      <c r="J133" s="39"/>
    </row>
    <row r="134" spans="1:10" x14ac:dyDescent="0.25">
      <c r="A134" s="31"/>
      <c r="B134" s="31"/>
      <c r="C134" s="31"/>
      <c r="D134" s="37"/>
      <c r="E134" s="38"/>
      <c r="F134" s="38"/>
      <c r="G134" s="38"/>
      <c r="H134" s="31"/>
      <c r="I134" s="39"/>
      <c r="J134" s="39"/>
    </row>
    <row r="135" spans="1:10" x14ac:dyDescent="0.25">
      <c r="A135" s="31"/>
      <c r="B135" s="31"/>
      <c r="C135" s="31"/>
      <c r="D135" s="37"/>
      <c r="E135" s="38"/>
      <c r="F135" s="38"/>
      <c r="G135" s="38"/>
      <c r="H135" s="31"/>
      <c r="I135" s="39"/>
      <c r="J135" s="39"/>
    </row>
    <row r="136" spans="1:10" x14ac:dyDescent="0.25">
      <c r="A136" s="31"/>
      <c r="B136" s="31"/>
      <c r="C136" s="31"/>
      <c r="D136" s="37"/>
      <c r="E136" s="38"/>
      <c r="F136" s="38"/>
      <c r="G136" s="38"/>
      <c r="H136" s="31"/>
      <c r="I136" s="39"/>
      <c r="J136" s="39"/>
    </row>
    <row r="137" spans="1:10" x14ac:dyDescent="0.25">
      <c r="A137" s="31"/>
      <c r="B137" s="31"/>
      <c r="C137" s="31"/>
      <c r="D137" s="37"/>
      <c r="E137" s="38"/>
      <c r="F137" s="38"/>
      <c r="G137" s="38"/>
      <c r="H137" s="31"/>
      <c r="I137" s="39"/>
      <c r="J137" s="39"/>
    </row>
    <row r="138" spans="1:10" x14ac:dyDescent="0.25">
      <c r="A138" s="31"/>
      <c r="B138" s="31"/>
      <c r="C138" s="31"/>
      <c r="D138" s="37"/>
      <c r="E138" s="38"/>
      <c r="F138" s="38"/>
      <c r="G138" s="38"/>
      <c r="H138" s="31"/>
      <c r="I138" s="39"/>
      <c r="J138" s="39"/>
    </row>
    <row r="139" spans="1:10" x14ac:dyDescent="0.25">
      <c r="A139" s="31"/>
      <c r="B139" s="31"/>
      <c r="C139" s="31"/>
      <c r="D139" s="37"/>
      <c r="E139" s="38"/>
      <c r="F139" s="38"/>
      <c r="G139" s="38"/>
      <c r="H139" s="31"/>
      <c r="I139" s="39"/>
      <c r="J139" s="39"/>
    </row>
    <row r="140" spans="1:10" x14ac:dyDescent="0.25">
      <c r="A140" s="31"/>
      <c r="B140" s="31"/>
      <c r="C140" s="31"/>
      <c r="D140" s="37"/>
      <c r="E140" s="38"/>
      <c r="F140" s="38"/>
      <c r="G140" s="38"/>
      <c r="H140" s="31"/>
      <c r="I140" s="39"/>
      <c r="J140" s="39"/>
    </row>
    <row r="141" spans="1:10" x14ac:dyDescent="0.25">
      <c r="A141" s="31"/>
      <c r="B141" s="31"/>
      <c r="C141" s="31"/>
      <c r="D141" s="37"/>
      <c r="E141" s="38"/>
      <c r="F141" s="38"/>
      <c r="G141" s="38"/>
      <c r="H141" s="31"/>
      <c r="I141" s="39"/>
      <c r="J141" s="39"/>
    </row>
    <row r="142" spans="1:10" x14ac:dyDescent="0.25">
      <c r="A142" s="31"/>
      <c r="B142" s="31"/>
      <c r="C142" s="31"/>
      <c r="D142" s="37"/>
      <c r="E142" s="38"/>
      <c r="F142" s="38"/>
      <c r="G142" s="38"/>
      <c r="H142" s="31"/>
      <c r="I142" s="39"/>
      <c r="J142" s="39"/>
    </row>
    <row r="143" spans="1:10" x14ac:dyDescent="0.25">
      <c r="A143" s="31"/>
      <c r="B143" s="31"/>
      <c r="C143" s="31"/>
      <c r="D143" s="37"/>
      <c r="E143" s="38"/>
      <c r="F143" s="38"/>
      <c r="G143" s="38"/>
      <c r="H143" s="31"/>
      <c r="I143" s="39"/>
      <c r="J143" s="39"/>
    </row>
    <row r="144" spans="1:10" x14ac:dyDescent="0.25">
      <c r="A144" s="31"/>
      <c r="B144" s="31"/>
      <c r="C144" s="31"/>
      <c r="D144" s="37"/>
      <c r="E144" s="38"/>
      <c r="F144" s="38"/>
      <c r="G144" s="38"/>
      <c r="H144" s="31"/>
      <c r="I144" s="39"/>
      <c r="J144" s="39"/>
    </row>
    <row r="145" spans="1:10" x14ac:dyDescent="0.25">
      <c r="A145" s="31"/>
      <c r="B145" s="31"/>
      <c r="C145" s="31"/>
      <c r="D145" s="37"/>
      <c r="E145" s="38"/>
      <c r="F145" s="38"/>
      <c r="G145" s="38"/>
      <c r="H145" s="31"/>
      <c r="I145" s="39"/>
      <c r="J145" s="39"/>
    </row>
    <row r="146" spans="1:10" x14ac:dyDescent="0.25">
      <c r="A146" s="31"/>
      <c r="B146" s="31"/>
      <c r="C146" s="31"/>
      <c r="D146" s="37"/>
      <c r="E146" s="38"/>
      <c r="F146" s="38"/>
      <c r="G146" s="38"/>
      <c r="H146" s="31"/>
      <c r="I146" s="39"/>
      <c r="J146" s="39"/>
    </row>
    <row r="147" spans="1:10" x14ac:dyDescent="0.25">
      <c r="A147" s="31"/>
      <c r="B147" s="31"/>
      <c r="C147" s="31"/>
      <c r="D147" s="37"/>
      <c r="E147" s="38"/>
      <c r="F147" s="38"/>
      <c r="G147" s="38"/>
      <c r="H147" s="31"/>
      <c r="I147" s="39"/>
      <c r="J147" s="39"/>
    </row>
    <row r="148" spans="1:10" x14ac:dyDescent="0.25">
      <c r="A148" s="31"/>
      <c r="B148" s="31"/>
      <c r="C148" s="31"/>
      <c r="D148" s="37"/>
      <c r="E148" s="38"/>
      <c r="F148" s="38"/>
      <c r="G148" s="38"/>
      <c r="H148" s="31"/>
      <c r="I148" s="39"/>
      <c r="J148" s="39"/>
    </row>
    <row r="149" spans="1:10" x14ac:dyDescent="0.25">
      <c r="A149" s="31"/>
      <c r="B149" s="31"/>
      <c r="C149" s="31"/>
      <c r="D149" s="37"/>
      <c r="E149" s="38"/>
      <c r="F149" s="38"/>
      <c r="G149" s="38"/>
      <c r="H149" s="31"/>
      <c r="I149" s="39"/>
      <c r="J149" s="39"/>
    </row>
    <row r="150" spans="1:10" x14ac:dyDescent="0.25">
      <c r="A150" s="31"/>
      <c r="B150" s="31"/>
      <c r="C150" s="31"/>
      <c r="D150" s="37"/>
      <c r="E150" s="38"/>
      <c r="F150" s="38"/>
      <c r="G150" s="38"/>
      <c r="H150" s="31"/>
      <c r="I150" s="39"/>
      <c r="J150" s="39"/>
    </row>
    <row r="151" spans="1:10" x14ac:dyDescent="0.25">
      <c r="A151" s="31"/>
      <c r="B151" s="31"/>
      <c r="C151" s="31"/>
      <c r="D151" s="37"/>
      <c r="E151" s="38"/>
      <c r="F151" s="38"/>
      <c r="G151" s="38"/>
      <c r="H151" s="31"/>
      <c r="I151" s="39"/>
      <c r="J151" s="39"/>
    </row>
    <row r="152" spans="1:10" x14ac:dyDescent="0.25">
      <c r="A152" s="31"/>
      <c r="B152" s="31"/>
      <c r="C152" s="31"/>
      <c r="D152" s="37"/>
      <c r="E152" s="38"/>
      <c r="F152" s="38"/>
      <c r="G152" s="38"/>
      <c r="H152" s="31"/>
      <c r="I152" s="39"/>
      <c r="J152" s="39"/>
    </row>
    <row r="153" spans="1:10" x14ac:dyDescent="0.25">
      <c r="A153" s="31"/>
      <c r="B153" s="31"/>
      <c r="C153" s="31"/>
      <c r="D153" s="37"/>
      <c r="E153" s="38"/>
      <c r="F153" s="38"/>
      <c r="G153" s="38"/>
      <c r="H153" s="31"/>
      <c r="I153" s="39"/>
      <c r="J153" s="39"/>
    </row>
    <row r="154" spans="1:10" x14ac:dyDescent="0.25">
      <c r="A154" s="31"/>
      <c r="B154" s="31"/>
      <c r="C154" s="31"/>
      <c r="D154" s="37"/>
      <c r="E154" s="38"/>
      <c r="F154" s="38"/>
      <c r="G154" s="38"/>
      <c r="H154" s="31"/>
      <c r="I154" s="39"/>
      <c r="J154" s="39"/>
    </row>
    <row r="155" spans="1:10" x14ac:dyDescent="0.25">
      <c r="A155" s="31"/>
      <c r="B155" s="31"/>
      <c r="C155" s="31"/>
      <c r="D155" s="37"/>
      <c r="E155" s="38"/>
      <c r="F155" s="38"/>
      <c r="G155" s="38"/>
      <c r="H155" s="31"/>
      <c r="I155" s="39"/>
      <c r="J155" s="39"/>
    </row>
    <row r="156" spans="1:10" x14ac:dyDescent="0.25">
      <c r="A156" s="31"/>
      <c r="B156" s="31"/>
      <c r="C156" s="31"/>
      <c r="D156" s="37"/>
      <c r="E156" s="38"/>
      <c r="F156" s="38"/>
      <c r="G156" s="38"/>
      <c r="H156" s="31"/>
      <c r="I156" s="39"/>
      <c r="J156" s="39"/>
    </row>
    <row r="157" spans="1:10" x14ac:dyDescent="0.25">
      <c r="A157" s="31"/>
      <c r="B157" s="31"/>
      <c r="C157" s="31"/>
      <c r="D157" s="37"/>
      <c r="E157" s="38"/>
      <c r="F157" s="38"/>
      <c r="G157" s="38"/>
      <c r="H157" s="31"/>
      <c r="I157" s="39"/>
      <c r="J157" s="39"/>
    </row>
    <row r="158" spans="1:10" x14ac:dyDescent="0.25">
      <c r="A158" s="31"/>
      <c r="B158" s="31"/>
      <c r="C158" s="31"/>
      <c r="D158" s="37"/>
      <c r="E158" s="38"/>
      <c r="F158" s="38"/>
      <c r="G158" s="38"/>
      <c r="H158" s="31"/>
      <c r="I158" s="39"/>
      <c r="J158" s="39"/>
    </row>
    <row r="159" spans="1:10" x14ac:dyDescent="0.25">
      <c r="A159" s="31"/>
      <c r="B159" s="31"/>
      <c r="C159" s="31"/>
      <c r="D159" s="37"/>
      <c r="E159" s="38"/>
      <c r="F159" s="38"/>
      <c r="G159" s="38"/>
      <c r="H159" s="31"/>
      <c r="I159" s="39"/>
      <c r="J159" s="39"/>
    </row>
    <row r="160" spans="1:10" x14ac:dyDescent="0.25">
      <c r="A160" s="31"/>
      <c r="B160" s="31"/>
      <c r="C160" s="31"/>
      <c r="D160" s="37"/>
      <c r="E160" s="38"/>
      <c r="F160" s="38"/>
      <c r="G160" s="38"/>
      <c r="H160" s="31"/>
      <c r="I160" s="39"/>
      <c r="J160" s="39"/>
    </row>
    <row r="161" spans="1:10" x14ac:dyDescent="0.25">
      <c r="A161" s="31"/>
      <c r="B161" s="31"/>
      <c r="C161" s="31"/>
      <c r="D161" s="37"/>
      <c r="E161" s="38"/>
      <c r="F161" s="38"/>
      <c r="G161" s="38"/>
      <c r="H161" s="31"/>
      <c r="I161" s="39"/>
      <c r="J161" s="39"/>
    </row>
    <row r="162" spans="1:10" x14ac:dyDescent="0.25">
      <c r="A162" s="31"/>
      <c r="B162" s="31"/>
      <c r="C162" s="31"/>
      <c r="D162" s="37"/>
      <c r="E162" s="38"/>
      <c r="F162" s="38"/>
      <c r="G162" s="38"/>
      <c r="H162" s="31"/>
      <c r="I162" s="39"/>
      <c r="J162" s="39"/>
    </row>
    <row r="163" spans="1:10" x14ac:dyDescent="0.25">
      <c r="A163" s="31"/>
      <c r="B163" s="31"/>
      <c r="C163" s="31"/>
      <c r="D163" s="37"/>
      <c r="E163" s="38"/>
      <c r="F163" s="38"/>
      <c r="G163" s="38"/>
      <c r="H163" s="31"/>
      <c r="I163" s="39"/>
      <c r="J163" s="39"/>
    </row>
    <row r="164" spans="1:10" x14ac:dyDescent="0.25">
      <c r="A164" s="31"/>
      <c r="B164" s="31"/>
      <c r="C164" s="31"/>
      <c r="D164" s="37"/>
      <c r="E164" s="38"/>
      <c r="F164" s="38"/>
      <c r="G164" s="38"/>
      <c r="H164" s="31"/>
      <c r="I164" s="39"/>
      <c r="J164" s="39"/>
    </row>
    <row r="165" spans="1:10" x14ac:dyDescent="0.25">
      <c r="A165" s="31"/>
      <c r="B165" s="31"/>
      <c r="C165" s="31"/>
      <c r="D165" s="37"/>
      <c r="E165" s="38"/>
      <c r="F165" s="38"/>
      <c r="G165" s="38"/>
      <c r="H165" s="31"/>
      <c r="I165" s="39"/>
      <c r="J165" s="39"/>
    </row>
    <row r="166" spans="1:10" x14ac:dyDescent="0.25">
      <c r="A166" s="31"/>
      <c r="B166" s="31"/>
      <c r="C166" s="31"/>
      <c r="D166" s="37"/>
      <c r="E166" s="38"/>
      <c r="F166" s="38"/>
      <c r="G166" s="38"/>
      <c r="H166" s="31"/>
      <c r="I166" s="39"/>
      <c r="J166" s="39"/>
    </row>
    <row r="167" spans="1:10" x14ac:dyDescent="0.25">
      <c r="A167" s="31"/>
      <c r="B167" s="31"/>
      <c r="C167" s="31"/>
      <c r="D167" s="37"/>
      <c r="E167" s="38"/>
      <c r="F167" s="38"/>
      <c r="G167" s="38"/>
    </row>
    <row r="168" spans="1:10" x14ac:dyDescent="0.25">
      <c r="F168" s="24"/>
    </row>
    <row r="169" spans="1:10" x14ac:dyDescent="0.25">
      <c r="F169" s="24"/>
    </row>
    <row r="170" spans="1:10" x14ac:dyDescent="0.25">
      <c r="F170" s="24"/>
    </row>
    <row r="171" spans="1:10" x14ac:dyDescent="0.25">
      <c r="F171" s="24"/>
    </row>
    <row r="172" spans="1:10" x14ac:dyDescent="0.25">
      <c r="F172" s="24"/>
    </row>
    <row r="173" spans="1:10" x14ac:dyDescent="0.25">
      <c r="F173" s="24"/>
    </row>
    <row r="174" spans="1:10" x14ac:dyDescent="0.25">
      <c r="F174" s="24"/>
    </row>
    <row r="175" spans="1:10" x14ac:dyDescent="0.25">
      <c r="F175" s="24"/>
    </row>
    <row r="176" spans="1:10" x14ac:dyDescent="0.25">
      <c r="F176" s="24"/>
    </row>
    <row r="177" spans="6:6" x14ac:dyDescent="0.25">
      <c r="F177" s="24"/>
    </row>
    <row r="178" spans="6:6" x14ac:dyDescent="0.25">
      <c r="F178" s="24"/>
    </row>
    <row r="179" spans="6:6" x14ac:dyDescent="0.25">
      <c r="F179" s="24"/>
    </row>
    <row r="180" spans="6:6" x14ac:dyDescent="0.25">
      <c r="F180" s="24"/>
    </row>
    <row r="181" spans="6:6" x14ac:dyDescent="0.25">
      <c r="F181" s="24"/>
    </row>
    <row r="182" spans="6:6" x14ac:dyDescent="0.25">
      <c r="F182" s="24"/>
    </row>
    <row r="183" spans="6:6" x14ac:dyDescent="0.25">
      <c r="F183" s="24"/>
    </row>
    <row r="184" spans="6:6" x14ac:dyDescent="0.25">
      <c r="F184" s="24"/>
    </row>
    <row r="185" spans="6:6" x14ac:dyDescent="0.25">
      <c r="F185" s="24"/>
    </row>
    <row r="186" spans="6:6" x14ac:dyDescent="0.25">
      <c r="F186" s="24"/>
    </row>
    <row r="187" spans="6:6" x14ac:dyDescent="0.25">
      <c r="F187" s="24"/>
    </row>
    <row r="188" spans="6:6" x14ac:dyDescent="0.25">
      <c r="F188" s="24"/>
    </row>
    <row r="189" spans="6:6" x14ac:dyDescent="0.25">
      <c r="F189" s="24"/>
    </row>
    <row r="190" spans="6:6" x14ac:dyDescent="0.25">
      <c r="F190" s="24"/>
    </row>
    <row r="191" spans="6:6" x14ac:dyDescent="0.25">
      <c r="F191" s="24"/>
    </row>
    <row r="192" spans="6:6" x14ac:dyDescent="0.25">
      <c r="F192" s="24"/>
    </row>
    <row r="193" spans="6:6" x14ac:dyDescent="0.25">
      <c r="F193" s="24"/>
    </row>
    <row r="194" spans="6:6" x14ac:dyDescent="0.25">
      <c r="F194" s="24"/>
    </row>
    <row r="195" spans="6:6" x14ac:dyDescent="0.25">
      <c r="F195" s="24"/>
    </row>
    <row r="196" spans="6:6" x14ac:dyDescent="0.25">
      <c r="F196" s="24"/>
    </row>
    <row r="197" spans="6:6" x14ac:dyDescent="0.25">
      <c r="F197" s="24"/>
    </row>
    <row r="198" spans="6:6" x14ac:dyDescent="0.25">
      <c r="F198" s="24"/>
    </row>
    <row r="199" spans="6:6" x14ac:dyDescent="0.25">
      <c r="F199" s="24"/>
    </row>
    <row r="200" spans="6:6" x14ac:dyDescent="0.25">
      <c r="F200" s="24"/>
    </row>
    <row r="201" spans="6:6" x14ac:dyDescent="0.25">
      <c r="F201" s="24"/>
    </row>
    <row r="202" spans="6:6" x14ac:dyDescent="0.25">
      <c r="F202" s="24"/>
    </row>
    <row r="203" spans="6:6" x14ac:dyDescent="0.25">
      <c r="F203" s="24"/>
    </row>
    <row r="204" spans="6:6" x14ac:dyDescent="0.25">
      <c r="F204" s="24"/>
    </row>
    <row r="205" spans="6:6" x14ac:dyDescent="0.25">
      <c r="F205" s="24"/>
    </row>
    <row r="206" spans="6:6" x14ac:dyDescent="0.25">
      <c r="F206" s="24"/>
    </row>
    <row r="207" spans="6:6" x14ac:dyDescent="0.25">
      <c r="F207" s="24"/>
    </row>
    <row r="208" spans="6:6" x14ac:dyDescent="0.25">
      <c r="F208" s="24"/>
    </row>
    <row r="209" spans="6:6" x14ac:dyDescent="0.25">
      <c r="F209" s="24"/>
    </row>
    <row r="210" spans="6:6" x14ac:dyDescent="0.25">
      <c r="F210" s="24"/>
    </row>
    <row r="211" spans="6:6" x14ac:dyDescent="0.25">
      <c r="F211" s="24"/>
    </row>
    <row r="212" spans="6:6" x14ac:dyDescent="0.25">
      <c r="F212" s="24"/>
    </row>
    <row r="213" spans="6:6" x14ac:dyDescent="0.25">
      <c r="F213" s="24"/>
    </row>
    <row r="214" spans="6:6" x14ac:dyDescent="0.25">
      <c r="F214" s="24"/>
    </row>
    <row r="215" spans="6:6" x14ac:dyDescent="0.25">
      <c r="F215" s="24"/>
    </row>
    <row r="216" spans="6:6" x14ac:dyDescent="0.25">
      <c r="F216" s="24"/>
    </row>
    <row r="217" spans="6:6" x14ac:dyDescent="0.25">
      <c r="F217" s="24"/>
    </row>
    <row r="218" spans="6:6" x14ac:dyDescent="0.25">
      <c r="F218" s="24"/>
    </row>
    <row r="219" spans="6:6" x14ac:dyDescent="0.25">
      <c r="F219" s="24"/>
    </row>
    <row r="220" spans="6:6" x14ac:dyDescent="0.25">
      <c r="F220" s="24"/>
    </row>
    <row r="221" spans="6:6" x14ac:dyDescent="0.25">
      <c r="F221" s="24"/>
    </row>
    <row r="222" spans="6:6" x14ac:dyDescent="0.25">
      <c r="F222" s="24"/>
    </row>
    <row r="223" spans="6:6" x14ac:dyDescent="0.25">
      <c r="F223" s="24"/>
    </row>
    <row r="224" spans="6:6" x14ac:dyDescent="0.25">
      <c r="F224" s="24"/>
    </row>
    <row r="225" spans="6:6" x14ac:dyDescent="0.25">
      <c r="F225" s="24"/>
    </row>
    <row r="226" spans="6:6" x14ac:dyDescent="0.25">
      <c r="F226" s="24"/>
    </row>
    <row r="227" spans="6:6" x14ac:dyDescent="0.25">
      <c r="F227" s="24"/>
    </row>
    <row r="228" spans="6:6" x14ac:dyDescent="0.25">
      <c r="F228" s="24"/>
    </row>
    <row r="229" spans="6:6" x14ac:dyDescent="0.25">
      <c r="F229" s="24"/>
    </row>
    <row r="230" spans="6:6" x14ac:dyDescent="0.25">
      <c r="F230" s="24"/>
    </row>
    <row r="231" spans="6:6" x14ac:dyDescent="0.25">
      <c r="F231" s="24"/>
    </row>
    <row r="232" spans="6:6" x14ac:dyDescent="0.25">
      <c r="F232" s="24"/>
    </row>
    <row r="233" spans="6:6" x14ac:dyDescent="0.25">
      <c r="F233" s="24"/>
    </row>
    <row r="234" spans="6:6" x14ac:dyDescent="0.25">
      <c r="F234" s="24"/>
    </row>
    <row r="235" spans="6:6" x14ac:dyDescent="0.25">
      <c r="F235" s="24"/>
    </row>
    <row r="236" spans="6:6" x14ac:dyDescent="0.25">
      <c r="F236" s="24"/>
    </row>
    <row r="237" spans="6:6" x14ac:dyDescent="0.25">
      <c r="F237" s="24"/>
    </row>
    <row r="238" spans="6:6" x14ac:dyDescent="0.25">
      <c r="F238" s="24"/>
    </row>
    <row r="239" spans="6:6" x14ac:dyDescent="0.25">
      <c r="F239" s="24"/>
    </row>
    <row r="240" spans="6:6" x14ac:dyDescent="0.25">
      <c r="F240" s="24"/>
    </row>
    <row r="241" spans="6:6" x14ac:dyDescent="0.25">
      <c r="F241" s="24"/>
    </row>
    <row r="242" spans="6:6" x14ac:dyDescent="0.25">
      <c r="F242" s="24"/>
    </row>
    <row r="243" spans="6:6" x14ac:dyDescent="0.25">
      <c r="F243" s="24"/>
    </row>
    <row r="244" spans="6:6" x14ac:dyDescent="0.25">
      <c r="F244" s="24"/>
    </row>
    <row r="245" spans="6:6" x14ac:dyDescent="0.25">
      <c r="F245" s="24"/>
    </row>
    <row r="246" spans="6:6" x14ac:dyDescent="0.25">
      <c r="F246" s="24"/>
    </row>
    <row r="247" spans="6:6" x14ac:dyDescent="0.25">
      <c r="F247" s="24"/>
    </row>
    <row r="248" spans="6:6" x14ac:dyDescent="0.25">
      <c r="F248" s="24"/>
    </row>
    <row r="249" spans="6:6" x14ac:dyDescent="0.25">
      <c r="F249" s="24"/>
    </row>
    <row r="250" spans="6:6" x14ac:dyDescent="0.25">
      <c r="F250" s="24"/>
    </row>
    <row r="251" spans="6:6" x14ac:dyDescent="0.25">
      <c r="F251" s="24"/>
    </row>
    <row r="252" spans="6:6" x14ac:dyDescent="0.25">
      <c r="F252" s="24"/>
    </row>
    <row r="253" spans="6:6" x14ac:dyDescent="0.25">
      <c r="F253" s="24"/>
    </row>
    <row r="254" spans="6:6" x14ac:dyDescent="0.25">
      <c r="F254" s="24"/>
    </row>
    <row r="255" spans="6:6" x14ac:dyDescent="0.25">
      <c r="F255" s="24"/>
    </row>
    <row r="256" spans="6:6" x14ac:dyDescent="0.25">
      <c r="F256" s="24"/>
    </row>
    <row r="257" spans="6:6" x14ac:dyDescent="0.25">
      <c r="F257" s="24"/>
    </row>
    <row r="258" spans="6:6" x14ac:dyDescent="0.25">
      <c r="F258" s="24"/>
    </row>
    <row r="259" spans="6:6" x14ac:dyDescent="0.25">
      <c r="F259" s="24"/>
    </row>
    <row r="260" spans="6:6" x14ac:dyDescent="0.25">
      <c r="F260" s="24"/>
    </row>
    <row r="261" spans="6:6" x14ac:dyDescent="0.25">
      <c r="F261" s="24"/>
    </row>
    <row r="262" spans="6:6" x14ac:dyDescent="0.25">
      <c r="F262" s="24"/>
    </row>
    <row r="263" spans="6:6" x14ac:dyDescent="0.25">
      <c r="F263" s="24"/>
    </row>
    <row r="264" spans="6:6" x14ac:dyDescent="0.25">
      <c r="F264" s="24"/>
    </row>
    <row r="265" spans="6:6" x14ac:dyDescent="0.25">
      <c r="F265" s="24"/>
    </row>
    <row r="266" spans="6:6" x14ac:dyDescent="0.25">
      <c r="F266" s="24"/>
    </row>
    <row r="267" spans="6:6" x14ac:dyDescent="0.25">
      <c r="F267" s="24"/>
    </row>
    <row r="268" spans="6:6" x14ac:dyDescent="0.25">
      <c r="F268" s="24"/>
    </row>
    <row r="269" spans="6:6" x14ac:dyDescent="0.25">
      <c r="F269" s="24"/>
    </row>
    <row r="270" spans="6:6" x14ac:dyDescent="0.25">
      <c r="F270" s="24"/>
    </row>
    <row r="271" spans="6:6" x14ac:dyDescent="0.25">
      <c r="F271" s="24"/>
    </row>
    <row r="272" spans="6:6" x14ac:dyDescent="0.25">
      <c r="F272" s="24"/>
    </row>
    <row r="273" spans="6:6" x14ac:dyDescent="0.25">
      <c r="F273" s="24"/>
    </row>
    <row r="274" spans="6:6" x14ac:dyDescent="0.25">
      <c r="F274" s="24"/>
    </row>
    <row r="275" spans="6:6" x14ac:dyDescent="0.25">
      <c r="F275" s="24"/>
    </row>
    <row r="276" spans="6:6" x14ac:dyDescent="0.25">
      <c r="F276" s="24"/>
    </row>
    <row r="277" spans="6:6" x14ac:dyDescent="0.25">
      <c r="F277" s="24"/>
    </row>
    <row r="278" spans="6:6" x14ac:dyDescent="0.25">
      <c r="F278" s="24"/>
    </row>
    <row r="279" spans="6:6" x14ac:dyDescent="0.25">
      <c r="F279" s="24"/>
    </row>
    <row r="280" spans="6:6" x14ac:dyDescent="0.25">
      <c r="F280" s="24"/>
    </row>
    <row r="281" spans="6:6" x14ac:dyDescent="0.25">
      <c r="F281" s="24"/>
    </row>
    <row r="282" spans="6:6" x14ac:dyDescent="0.25">
      <c r="F282" s="24"/>
    </row>
    <row r="283" spans="6:6" x14ac:dyDescent="0.25">
      <c r="F283" s="24"/>
    </row>
    <row r="284" spans="6:6" x14ac:dyDescent="0.25">
      <c r="F284" s="24"/>
    </row>
    <row r="285" spans="6:6" x14ac:dyDescent="0.25">
      <c r="F285" s="24"/>
    </row>
    <row r="286" spans="6:6" x14ac:dyDescent="0.25">
      <c r="F286" s="24"/>
    </row>
    <row r="287" spans="6:6" x14ac:dyDescent="0.25">
      <c r="F287" s="24"/>
    </row>
    <row r="288" spans="6:6" x14ac:dyDescent="0.25">
      <c r="F288" s="24"/>
    </row>
    <row r="289" spans="6:6" x14ac:dyDescent="0.25">
      <c r="F289" s="24"/>
    </row>
    <row r="290" spans="6:6" x14ac:dyDescent="0.25">
      <c r="F290" s="24"/>
    </row>
    <row r="291" spans="6:6" x14ac:dyDescent="0.25">
      <c r="F291" s="24"/>
    </row>
    <row r="292" spans="6:6" x14ac:dyDescent="0.25">
      <c r="F292" s="24"/>
    </row>
    <row r="293" spans="6:6" x14ac:dyDescent="0.25">
      <c r="F293" s="24"/>
    </row>
    <row r="294" spans="6:6" x14ac:dyDescent="0.25">
      <c r="F294" s="24"/>
    </row>
    <row r="295" spans="6:6" x14ac:dyDescent="0.25">
      <c r="F295" s="24"/>
    </row>
    <row r="296" spans="6:6" x14ac:dyDescent="0.25">
      <c r="F296" s="24"/>
    </row>
    <row r="297" spans="6:6" x14ac:dyDescent="0.25">
      <c r="F297" s="24"/>
    </row>
    <row r="298" spans="6:6" x14ac:dyDescent="0.25">
      <c r="F298" s="24"/>
    </row>
    <row r="299" spans="6:6" x14ac:dyDescent="0.25">
      <c r="F299" s="24"/>
    </row>
    <row r="300" spans="6:6" x14ac:dyDescent="0.25">
      <c r="F300" s="24"/>
    </row>
    <row r="301" spans="6:6" x14ac:dyDescent="0.25">
      <c r="F301" s="24"/>
    </row>
    <row r="302" spans="6:6" x14ac:dyDescent="0.25">
      <c r="F302" s="24"/>
    </row>
    <row r="303" spans="6:6" x14ac:dyDescent="0.25">
      <c r="F303" s="24"/>
    </row>
    <row r="304" spans="6:6" x14ac:dyDescent="0.25">
      <c r="F304" s="24"/>
    </row>
    <row r="305" spans="6:6" x14ac:dyDescent="0.25">
      <c r="F305" s="24"/>
    </row>
    <row r="306" spans="6:6" x14ac:dyDescent="0.25">
      <c r="F306" s="24"/>
    </row>
    <row r="307" spans="6:6" x14ac:dyDescent="0.25">
      <c r="F307" s="24"/>
    </row>
    <row r="308" spans="6:6" x14ac:dyDescent="0.25">
      <c r="F308" s="24"/>
    </row>
    <row r="309" spans="6:6" x14ac:dyDescent="0.25">
      <c r="F309" s="24"/>
    </row>
    <row r="310" spans="6:6" x14ac:dyDescent="0.25">
      <c r="F310" s="24"/>
    </row>
    <row r="311" spans="6:6" x14ac:dyDescent="0.25">
      <c r="F311" s="24"/>
    </row>
    <row r="312" spans="6:6" x14ac:dyDescent="0.25">
      <c r="F312" s="24"/>
    </row>
    <row r="313" spans="6:6" x14ac:dyDescent="0.25">
      <c r="F313" s="24"/>
    </row>
    <row r="314" spans="6:6" x14ac:dyDescent="0.25">
      <c r="F314" s="24"/>
    </row>
    <row r="315" spans="6:6" x14ac:dyDescent="0.25">
      <c r="F315" s="24"/>
    </row>
    <row r="316" spans="6:6" x14ac:dyDescent="0.25">
      <c r="F316" s="24"/>
    </row>
    <row r="317" spans="6:6" x14ac:dyDescent="0.25">
      <c r="F317" s="24"/>
    </row>
    <row r="318" spans="6:6" x14ac:dyDescent="0.25">
      <c r="F318" s="24"/>
    </row>
    <row r="319" spans="6:6" x14ac:dyDescent="0.25">
      <c r="F319" s="24"/>
    </row>
    <row r="320" spans="6:6" x14ac:dyDescent="0.25">
      <c r="F320" s="24"/>
    </row>
    <row r="321" spans="6:6" x14ac:dyDescent="0.25">
      <c r="F321" s="24"/>
    </row>
    <row r="322" spans="6:6" x14ac:dyDescent="0.25">
      <c r="F322" s="24"/>
    </row>
    <row r="323" spans="6:6" x14ac:dyDescent="0.25">
      <c r="F323" s="24"/>
    </row>
    <row r="324" spans="6:6" x14ac:dyDescent="0.25">
      <c r="F324" s="24"/>
    </row>
    <row r="325" spans="6:6" x14ac:dyDescent="0.25">
      <c r="F325" s="24"/>
    </row>
    <row r="326" spans="6:6" x14ac:dyDescent="0.25">
      <c r="F326" s="24"/>
    </row>
    <row r="327" spans="6:6" x14ac:dyDescent="0.25">
      <c r="F327" s="24"/>
    </row>
    <row r="328" spans="6:6" x14ac:dyDescent="0.25">
      <c r="F328" s="24"/>
    </row>
    <row r="329" spans="6:6" x14ac:dyDescent="0.25">
      <c r="F329" s="24"/>
    </row>
    <row r="330" spans="6:6" x14ac:dyDescent="0.25">
      <c r="F330" s="24"/>
    </row>
    <row r="331" spans="6:6" x14ac:dyDescent="0.25">
      <c r="F331" s="24"/>
    </row>
    <row r="332" spans="6:6" x14ac:dyDescent="0.25">
      <c r="F332" s="24"/>
    </row>
    <row r="333" spans="6:6" x14ac:dyDescent="0.25">
      <c r="F333" s="24"/>
    </row>
    <row r="334" spans="6:6" x14ac:dyDescent="0.25">
      <c r="F334" s="24"/>
    </row>
    <row r="335" spans="6:6" x14ac:dyDescent="0.25">
      <c r="F335" s="24"/>
    </row>
    <row r="336" spans="6:6" x14ac:dyDescent="0.25">
      <c r="F336" s="24"/>
    </row>
    <row r="337" spans="6:6" x14ac:dyDescent="0.25">
      <c r="F337" s="24"/>
    </row>
    <row r="338" spans="6:6" x14ac:dyDescent="0.25">
      <c r="F338" s="24"/>
    </row>
    <row r="339" spans="6:6" x14ac:dyDescent="0.25">
      <c r="F339" s="24"/>
    </row>
    <row r="340" spans="6:6" x14ac:dyDescent="0.25">
      <c r="F340" s="24"/>
    </row>
    <row r="341" spans="6:6" x14ac:dyDescent="0.25">
      <c r="F341" s="24"/>
    </row>
    <row r="342" spans="6:6" x14ac:dyDescent="0.25">
      <c r="F342" s="24"/>
    </row>
    <row r="343" spans="6:6" x14ac:dyDescent="0.25">
      <c r="F343" s="24"/>
    </row>
    <row r="344" spans="6:6" x14ac:dyDescent="0.25">
      <c r="F344" s="24"/>
    </row>
    <row r="345" spans="6:6" x14ac:dyDescent="0.25">
      <c r="F345" s="24"/>
    </row>
    <row r="346" spans="6:6" x14ac:dyDescent="0.25">
      <c r="F346" s="24"/>
    </row>
    <row r="347" spans="6:6" x14ac:dyDescent="0.25">
      <c r="F347" s="24"/>
    </row>
    <row r="348" spans="6:6" x14ac:dyDescent="0.25">
      <c r="F348" s="24"/>
    </row>
    <row r="349" spans="6:6" x14ac:dyDescent="0.25">
      <c r="F349" s="24"/>
    </row>
    <row r="350" spans="6:6" x14ac:dyDescent="0.25">
      <c r="F350" s="24"/>
    </row>
    <row r="351" spans="6:6" x14ac:dyDescent="0.25">
      <c r="F351" s="24"/>
    </row>
    <row r="352" spans="6:6" x14ac:dyDescent="0.25">
      <c r="F352" s="24"/>
    </row>
    <row r="353" spans="6:6" x14ac:dyDescent="0.25">
      <c r="F353" s="24"/>
    </row>
    <row r="354" spans="6:6" x14ac:dyDescent="0.25">
      <c r="F354" s="24"/>
    </row>
    <row r="355" spans="6:6" x14ac:dyDescent="0.25">
      <c r="F355" s="24"/>
    </row>
    <row r="356" spans="6:6" x14ac:dyDescent="0.25">
      <c r="F356" s="24"/>
    </row>
    <row r="357" spans="6:6" x14ac:dyDescent="0.25">
      <c r="F357" s="24"/>
    </row>
    <row r="358" spans="6:6" x14ac:dyDescent="0.25">
      <c r="F358" s="24"/>
    </row>
    <row r="359" spans="6:6" x14ac:dyDescent="0.25">
      <c r="F359" s="24"/>
    </row>
    <row r="360" spans="6:6" x14ac:dyDescent="0.25">
      <c r="F360" s="24"/>
    </row>
    <row r="361" spans="6:6" x14ac:dyDescent="0.25">
      <c r="F361" s="24"/>
    </row>
    <row r="362" spans="6:6" x14ac:dyDescent="0.25">
      <c r="F362" s="24"/>
    </row>
    <row r="363" spans="6:6" x14ac:dyDescent="0.25">
      <c r="F363" s="24"/>
    </row>
    <row r="364" spans="6:6" x14ac:dyDescent="0.25">
      <c r="F364" s="24"/>
    </row>
    <row r="365" spans="6:6" x14ac:dyDescent="0.25">
      <c r="F365" s="24"/>
    </row>
    <row r="366" spans="6:6" x14ac:dyDescent="0.25">
      <c r="F366" s="24"/>
    </row>
    <row r="367" spans="6:6" x14ac:dyDescent="0.25">
      <c r="F367" s="24"/>
    </row>
    <row r="368" spans="6:6" x14ac:dyDescent="0.25">
      <c r="F368" s="24"/>
    </row>
    <row r="369" spans="6:6" x14ac:dyDescent="0.25">
      <c r="F369" s="24"/>
    </row>
    <row r="370" spans="6:6" x14ac:dyDescent="0.25">
      <c r="F370" s="24"/>
    </row>
    <row r="371" spans="6:6" x14ac:dyDescent="0.25">
      <c r="F371" s="24"/>
    </row>
    <row r="372" spans="6:6" x14ac:dyDescent="0.25">
      <c r="F372" s="24"/>
    </row>
    <row r="373" spans="6:6" x14ac:dyDescent="0.25">
      <c r="F373" s="24"/>
    </row>
    <row r="374" spans="6:6" x14ac:dyDescent="0.25">
      <c r="F374" s="24"/>
    </row>
    <row r="375" spans="6:6" x14ac:dyDescent="0.25">
      <c r="F375" s="24"/>
    </row>
    <row r="376" spans="6:6" x14ac:dyDescent="0.25">
      <c r="F376" s="24"/>
    </row>
    <row r="377" spans="6:6" x14ac:dyDescent="0.25">
      <c r="F377" s="24"/>
    </row>
    <row r="378" spans="6:6" x14ac:dyDescent="0.25">
      <c r="F378" s="24"/>
    </row>
    <row r="379" spans="6:6" x14ac:dyDescent="0.25">
      <c r="F379" s="24"/>
    </row>
    <row r="380" spans="6:6" x14ac:dyDescent="0.25">
      <c r="F380" s="24"/>
    </row>
  </sheetData>
  <sheetProtection selectLockedCells="1"/>
  <mergeCells count="4">
    <mergeCell ref="A32:G32"/>
    <mergeCell ref="A1:G1"/>
    <mergeCell ref="B13:C13"/>
    <mergeCell ref="B5:C5"/>
  </mergeCells>
  <phoneticPr fontId="0" type="noConversion"/>
  <printOptions horizontalCentered="1"/>
  <pageMargins left="0.27559055118110237" right="0.27559055118110237" top="0.94488188976377963" bottom="0.59055118110236227" header="0.51181102362204722" footer="0.31496062992125984"/>
  <pageSetup paperSize="9" orientation="portrait" blackAndWhite="1" horizontalDpi="300" verticalDpi="300" r:id="rId1"/>
  <headerFooter alignWithMargins="0"/>
  <rowBreaks count="1" manualBreakCount="1">
    <brk id="31" max="16383" man="1"/>
  </rowBreaks>
  <cellWatches>
    <cellWatch r="E7"/>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sheetPr>
  <dimension ref="A1:BQ43"/>
  <sheetViews>
    <sheetView showGridLines="0" showRowColHeaders="0" showOutlineSymbols="0" topLeftCell="A15" zoomScaleNormal="100" workbookViewId="0">
      <selection activeCell="E38" sqref="E38"/>
    </sheetView>
  </sheetViews>
  <sheetFormatPr defaultRowHeight="15.75" x14ac:dyDescent="0.25"/>
  <cols>
    <col min="1" max="1" width="3.7109375" style="3" customWidth="1"/>
    <col min="2" max="2" width="4.7109375" style="3" customWidth="1"/>
    <col min="3" max="3" width="45.7109375" style="3" customWidth="1"/>
    <col min="4" max="4" width="5.7109375" style="7" customWidth="1"/>
    <col min="5" max="5" width="14.7109375" style="24" customWidth="1"/>
    <col min="6" max="6" width="1.7109375" style="24" customWidth="1"/>
    <col min="7" max="7" width="14.7109375" style="24" customWidth="1"/>
    <col min="8" max="8" width="1.7109375" style="3" customWidth="1"/>
    <col min="9" max="9" width="4.42578125" style="39" customWidth="1"/>
    <col min="10" max="55" width="9.140625" style="39"/>
    <col min="56" max="16384" width="9.140625" style="1"/>
  </cols>
  <sheetData>
    <row r="1" spans="1:69" s="17" customFormat="1" ht="22.5" customHeight="1" x14ac:dyDescent="0.3">
      <c r="A1" s="87"/>
      <c r="B1" s="91"/>
      <c r="C1" s="88" t="str">
        <f>"Yfirlit um sjóðstreymi árið "&amp;'Forsíða og áritun'!G13</f>
        <v>Yfirlit um sjóðstreymi árið 2022</v>
      </c>
      <c r="D1" s="89"/>
      <c r="E1" s="90"/>
      <c r="F1" s="90"/>
      <c r="G1" s="90"/>
      <c r="H1" s="87"/>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row>
    <row r="2" spans="1:69" s="2" customFormat="1" x14ac:dyDescent="0.25">
      <c r="A2" s="3"/>
      <c r="B2" s="3"/>
      <c r="C2" s="3"/>
      <c r="D2" s="3"/>
      <c r="E2" s="3"/>
      <c r="F2"/>
      <c r="G2" s="3"/>
      <c r="H2" s="3"/>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row>
    <row r="3" spans="1:69" s="2" customFormat="1" x14ac:dyDescent="0.25">
      <c r="A3" s="3"/>
      <c r="B3" s="3"/>
      <c r="C3" s="3"/>
      <c r="D3" s="3"/>
      <c r="E3" s="3"/>
      <c r="F3"/>
      <c r="G3" s="3"/>
      <c r="H3" s="3"/>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row>
    <row r="4" spans="1:69" s="2" customFormat="1" ht="18.75" x14ac:dyDescent="0.3">
      <c r="A4" s="25"/>
      <c r="B4" s="183" t="s">
        <v>103</v>
      </c>
      <c r="C4" s="183"/>
      <c r="D4" s="3"/>
      <c r="E4" s="63" t="str">
        <f>'Forsíða og áritun'!$G$13&amp;" "</f>
        <v xml:space="preserve">2022 </v>
      </c>
      <c r="F4"/>
      <c r="G4" s="63">
        <f>E4-1</f>
        <v>2021</v>
      </c>
      <c r="H4" s="3"/>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row>
    <row r="5" spans="1:69" s="32" customFormat="1" ht="15" customHeight="1" x14ac:dyDescent="0.25">
      <c r="A5" s="3"/>
      <c r="B5" s="4"/>
      <c r="C5" s="8"/>
      <c r="D5" s="3"/>
      <c r="E5" s="10"/>
      <c r="F5" s="5"/>
      <c r="G5" s="10"/>
      <c r="H5" s="3"/>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row>
    <row r="6" spans="1:69" s="4" customFormat="1" ht="15.75" customHeight="1" x14ac:dyDescent="0.25">
      <c r="B6" s="184" t="s">
        <v>95</v>
      </c>
      <c r="C6" s="184"/>
      <c r="D6" s="3"/>
      <c r="E6" s="46">
        <f>'Rekstur og efnahagur'!E28</f>
        <v>0</v>
      </c>
      <c r="F6" s="46"/>
      <c r="G6" s="46">
        <f>'Rekstur og efnahagur'!G28</f>
        <v>0</v>
      </c>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row>
    <row r="7" spans="1:69" s="32" customFormat="1" ht="13.5" customHeight="1" x14ac:dyDescent="0.25">
      <c r="A7" s="3"/>
      <c r="B7" s="185" t="s">
        <v>96</v>
      </c>
      <c r="C7" s="185"/>
      <c r="D7" s="3"/>
      <c r="E7" s="141"/>
      <c r="F7" s="46"/>
      <c r="G7" s="141"/>
      <c r="H7" s="3"/>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row>
    <row r="8" spans="1:69" s="32" customFormat="1" x14ac:dyDescent="0.25">
      <c r="A8" s="3"/>
      <c r="B8" s="51"/>
      <c r="C8" s="67" t="s">
        <v>136</v>
      </c>
      <c r="D8" s="3"/>
      <c r="E8" s="106">
        <v>0</v>
      </c>
      <c r="F8" s="46"/>
      <c r="G8" s="106">
        <v>0</v>
      </c>
      <c r="H8" s="3"/>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row>
    <row r="9" spans="1:69" s="32" customFormat="1" x14ac:dyDescent="0.25">
      <c r="A9" s="3"/>
      <c r="B9" s="51"/>
      <c r="C9" s="67" t="s">
        <v>131</v>
      </c>
      <c r="D9" s="3"/>
      <c r="E9" s="106">
        <v>0</v>
      </c>
      <c r="F9" s="46"/>
      <c r="G9" s="106">
        <v>0</v>
      </c>
      <c r="H9" s="3"/>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row>
    <row r="10" spans="1:69" s="32" customFormat="1" ht="16.5" customHeight="1" x14ac:dyDescent="0.25">
      <c r="A10" s="3"/>
      <c r="B10" s="16"/>
      <c r="C10" s="68" t="s">
        <v>97</v>
      </c>
      <c r="D10" s="3"/>
      <c r="E10" s="94">
        <f>SUM(E6:E9)</f>
        <v>0</v>
      </c>
      <c r="F10" s="96"/>
      <c r="G10" s="94">
        <f>SUM(G6:G9)</f>
        <v>0</v>
      </c>
      <c r="H10" s="3"/>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row>
    <row r="11" spans="1:69" s="32" customFormat="1" ht="16.5" customHeight="1" x14ac:dyDescent="0.25">
      <c r="A11" s="3"/>
      <c r="B11" s="16"/>
      <c r="C11" s="69"/>
      <c r="D11" s="3"/>
      <c r="E11" s="60"/>
      <c r="F11" s="46"/>
      <c r="G11" s="60"/>
      <c r="H11" s="3"/>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row>
    <row r="12" spans="1:69" s="32" customFormat="1" ht="16.5" customHeight="1" x14ac:dyDescent="0.25">
      <c r="A12" s="3"/>
      <c r="B12" s="186" t="s">
        <v>98</v>
      </c>
      <c r="C12" s="186"/>
      <c r="D12" s="3"/>
      <c r="E12" s="141"/>
      <c r="F12" s="46"/>
      <c r="G12" s="141"/>
      <c r="H12" s="3"/>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row>
    <row r="13" spans="1:69" s="32" customFormat="1" ht="16.5" customHeight="1" x14ac:dyDescent="0.25">
      <c r="A13" s="3"/>
      <c r="B13" s="16"/>
      <c r="C13" s="67" t="s">
        <v>100</v>
      </c>
      <c r="D13" s="3"/>
      <c r="E13" s="141">
        <f>+'Rekstur og efnahagur'!G49-'Rekstur og efnahagur'!E49</f>
        <v>0</v>
      </c>
      <c r="F13" s="46"/>
      <c r="G13" s="106">
        <v>0</v>
      </c>
      <c r="H13" s="3"/>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row>
    <row r="14" spans="1:69" s="32" customFormat="1" ht="16.5" customHeight="1" x14ac:dyDescent="0.25">
      <c r="A14" s="3"/>
      <c r="B14" s="16"/>
      <c r="C14" s="67" t="s">
        <v>101</v>
      </c>
      <c r="D14" s="3"/>
      <c r="E14" s="141">
        <f>+'Rekstur og efnahagur'!E72-'Rekstur og efnahagur'!G72</f>
        <v>0</v>
      </c>
      <c r="F14" s="46"/>
      <c r="G14" s="106">
        <v>0</v>
      </c>
      <c r="H14" s="3"/>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row>
    <row r="15" spans="1:69" s="32" customFormat="1" ht="16.5" customHeight="1" x14ac:dyDescent="0.25">
      <c r="A15" s="3"/>
      <c r="B15" s="16"/>
      <c r="C15" s="69" t="s">
        <v>99</v>
      </c>
      <c r="D15" s="3"/>
      <c r="E15" s="94">
        <f>SUM(E12:E14)</f>
        <v>0</v>
      </c>
      <c r="F15" s="101"/>
      <c r="G15" s="94">
        <f>SUM(G12:G14)</f>
        <v>0</v>
      </c>
      <c r="H15" s="3"/>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row>
    <row r="16" spans="1:69" s="32" customFormat="1" ht="27.95" customHeight="1" x14ac:dyDescent="0.25">
      <c r="A16" s="3"/>
      <c r="B16" s="16"/>
      <c r="C16" s="68" t="s">
        <v>102</v>
      </c>
      <c r="D16" s="3"/>
      <c r="E16" s="94">
        <f>SUM(E10+E15)</f>
        <v>0</v>
      </c>
      <c r="F16" s="96"/>
      <c r="G16" s="94">
        <f>SUM(G10+G15)</f>
        <v>0</v>
      </c>
      <c r="H16" s="3"/>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row>
    <row r="17" spans="1:55" s="32" customFormat="1" ht="16.5" customHeight="1" x14ac:dyDescent="0.25">
      <c r="A17" s="3"/>
      <c r="B17" s="16"/>
      <c r="C17" s="69"/>
      <c r="D17" s="3"/>
      <c r="E17" s="60"/>
      <c r="F17" s="46"/>
      <c r="G17" s="60"/>
      <c r="H17" s="3"/>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row>
    <row r="18" spans="1:55" s="32" customFormat="1" ht="18.75" x14ac:dyDescent="0.3">
      <c r="A18" s="25" t="s">
        <v>0</v>
      </c>
      <c r="B18" s="25" t="s">
        <v>105</v>
      </c>
      <c r="C18" s="22"/>
      <c r="D18" s="3"/>
      <c r="E18" s="15"/>
      <c r="F18" s="15"/>
      <c r="G18" s="15"/>
      <c r="H18" s="3"/>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row>
    <row r="19" spans="1:55" s="32" customFormat="1" x14ac:dyDescent="0.25">
      <c r="A19" s="3"/>
      <c r="B19" s="184" t="s">
        <v>104</v>
      </c>
      <c r="C19" s="184"/>
      <c r="D19" s="3"/>
      <c r="E19" s="106">
        <v>0</v>
      </c>
      <c r="F19" s="53"/>
      <c r="G19" s="106">
        <v>0</v>
      </c>
      <c r="H19" s="3"/>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row>
    <row r="20" spans="1:55" s="32" customFormat="1" ht="16.5" customHeight="1" x14ac:dyDescent="0.25">
      <c r="A20" s="3"/>
      <c r="B20" s="184" t="s">
        <v>221</v>
      </c>
      <c r="C20" s="184"/>
      <c r="D20" s="3"/>
      <c r="E20" s="106">
        <v>0</v>
      </c>
      <c r="F20" s="53"/>
      <c r="G20" s="106">
        <v>0</v>
      </c>
      <c r="H20" s="3"/>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row>
    <row r="21" spans="1:55" s="4" customFormat="1" x14ac:dyDescent="0.25">
      <c r="A21" s="3"/>
      <c r="B21" s="16"/>
      <c r="C21" s="68" t="s">
        <v>106</v>
      </c>
      <c r="D21" s="3"/>
      <c r="E21" s="94">
        <f>SUM(E19:E20)</f>
        <v>0</v>
      </c>
      <c r="F21" s="96"/>
      <c r="G21" s="94">
        <f>SUM(G19:G20)</f>
        <v>0</v>
      </c>
      <c r="H21" s="44"/>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row>
    <row r="22" spans="1:55" s="32" customFormat="1" x14ac:dyDescent="0.25">
      <c r="A22" s="3"/>
      <c r="B22" s="55"/>
      <c r="C22" s="44"/>
      <c r="D22" s="3"/>
      <c r="E22" s="52"/>
      <c r="F22" s="53"/>
      <c r="G22" s="52"/>
      <c r="H22" s="3"/>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row>
    <row r="23" spans="1:55" s="4" customFormat="1" ht="18.75" x14ac:dyDescent="0.3">
      <c r="A23" s="3"/>
      <c r="B23" s="25" t="s">
        <v>112</v>
      </c>
      <c r="C23" s="22"/>
      <c r="D23" s="3"/>
      <c r="E23" s="15"/>
      <c r="F23" s="24"/>
      <c r="G23" s="12"/>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row>
    <row r="24" spans="1:55" s="4" customFormat="1" x14ac:dyDescent="0.25">
      <c r="A24" s="3"/>
      <c r="B24" s="3"/>
      <c r="C24" s="19"/>
      <c r="D24" s="3"/>
      <c r="E24" s="12"/>
      <c r="F24" s="24"/>
      <c r="G24" s="12"/>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row>
    <row r="25" spans="1:55" s="20" customFormat="1" x14ac:dyDescent="0.25">
      <c r="A25" s="4"/>
      <c r="B25" s="184" t="s">
        <v>219</v>
      </c>
      <c r="C25" s="184"/>
      <c r="D25" s="3"/>
      <c r="E25" s="106">
        <v>0</v>
      </c>
      <c r="F25" s="53"/>
      <c r="G25" s="106">
        <v>0</v>
      </c>
      <c r="H25" s="4"/>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row>
    <row r="26" spans="1:55" s="20" customFormat="1" x14ac:dyDescent="0.25">
      <c r="A26" s="4"/>
      <c r="B26" s="184" t="s">
        <v>107</v>
      </c>
      <c r="C26" s="184"/>
      <c r="D26" s="3"/>
      <c r="E26" s="106">
        <v>0</v>
      </c>
      <c r="F26" s="53"/>
      <c r="G26" s="106">
        <v>0</v>
      </c>
      <c r="H26" s="4"/>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row>
    <row r="27" spans="1:55" s="32" customFormat="1" ht="16.5" customHeight="1" x14ac:dyDescent="0.25">
      <c r="A27" s="3"/>
      <c r="B27" s="184" t="s">
        <v>220</v>
      </c>
      <c r="C27" s="184"/>
      <c r="D27" s="3"/>
      <c r="E27" s="106">
        <v>0</v>
      </c>
      <c r="F27" s="53"/>
      <c r="G27" s="106">
        <v>0</v>
      </c>
      <c r="H27" s="3"/>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row>
    <row r="28" spans="1:55" x14ac:dyDescent="0.25">
      <c r="B28" s="16"/>
      <c r="C28" s="68" t="s">
        <v>108</v>
      </c>
      <c r="D28" s="3"/>
      <c r="E28" s="94">
        <f>SUM(E25:E27)</f>
        <v>0</v>
      </c>
      <c r="F28" s="96"/>
      <c r="G28" s="94">
        <f>SUM(G25:G27)</f>
        <v>0</v>
      </c>
    </row>
    <row r="29" spans="1:55" x14ac:dyDescent="0.25">
      <c r="B29" s="21"/>
      <c r="C29" s="4"/>
      <c r="D29" s="3"/>
      <c r="F29" s="27"/>
    </row>
    <row r="30" spans="1:55" x14ac:dyDescent="0.25">
      <c r="B30" s="4" t="s">
        <v>111</v>
      </c>
      <c r="C30" s="4"/>
      <c r="D30" s="3"/>
      <c r="E30" s="96">
        <f>E16+E21+E28</f>
        <v>0</v>
      </c>
      <c r="F30" s="102"/>
      <c r="G30" s="96">
        <f>G16+G21+G28</f>
        <v>0</v>
      </c>
    </row>
    <row r="31" spans="1:55" x14ac:dyDescent="0.25">
      <c r="B31" s="28"/>
      <c r="C31" s="4"/>
      <c r="D31" s="3"/>
      <c r="E31" s="46"/>
      <c r="F31" s="52"/>
      <c r="G31" s="46"/>
    </row>
    <row r="32" spans="1:55" x14ac:dyDescent="0.25">
      <c r="B32" s="4" t="s">
        <v>109</v>
      </c>
      <c r="C32" s="29"/>
      <c r="D32" s="3"/>
      <c r="E32" s="103">
        <f>'Rekstur og efnahagur'!G50</f>
        <v>0</v>
      </c>
      <c r="F32" s="104"/>
      <c r="G32" s="140">
        <v>0</v>
      </c>
    </row>
    <row r="33" spans="1:55" x14ac:dyDescent="0.25">
      <c r="B33" s="28"/>
      <c r="C33" s="29"/>
      <c r="D33" s="3"/>
      <c r="E33" s="46"/>
      <c r="F33" s="52"/>
      <c r="G33" s="46"/>
    </row>
    <row r="34" spans="1:55" ht="16.5" thickBot="1" x14ac:dyDescent="0.3">
      <c r="B34" s="4" t="s">
        <v>110</v>
      </c>
      <c r="C34" s="23"/>
      <c r="D34" s="3"/>
      <c r="E34" s="105">
        <f>E30+E32</f>
        <v>0</v>
      </c>
      <c r="F34" s="102"/>
      <c r="G34" s="105">
        <f>G30+G32</f>
        <v>0</v>
      </c>
    </row>
    <row r="35" spans="1:55" x14ac:dyDescent="0.25">
      <c r="B35" s="30" t="s">
        <v>0</v>
      </c>
      <c r="C35" s="1"/>
      <c r="E35" s="15" t="s">
        <v>0</v>
      </c>
      <c r="G35" s="15" t="s">
        <v>0</v>
      </c>
    </row>
    <row r="36" spans="1:55" ht="13.5" customHeight="1" x14ac:dyDescent="0.25">
      <c r="A36" s="4"/>
      <c r="C36" s="23"/>
      <c r="E36" s="12"/>
      <c r="G36" s="12"/>
    </row>
    <row r="37" spans="1:55" s="20" customFormat="1" x14ac:dyDescent="0.25">
      <c r="A37" s="3"/>
      <c r="B37" s="3"/>
      <c r="C37" s="3"/>
      <c r="D37" s="7"/>
      <c r="E37" s="1"/>
      <c r="F37" s="24"/>
      <c r="G37" s="24"/>
      <c r="H37" s="4"/>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row>
    <row r="38" spans="1:55" s="20" customFormat="1" x14ac:dyDescent="0.25">
      <c r="A38" s="3"/>
      <c r="B38" s="21"/>
      <c r="C38" s="4"/>
      <c r="D38" s="9"/>
      <c r="E38" s="24"/>
      <c r="F38" s="27"/>
      <c r="G38" s="27"/>
      <c r="H38" s="4"/>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row>
    <row r="39" spans="1:55" x14ac:dyDescent="0.25">
      <c r="B39" s="21"/>
      <c r="C39" s="4"/>
      <c r="D39" s="9"/>
      <c r="E39" s="27"/>
      <c r="F39" s="27"/>
      <c r="G39" s="27"/>
    </row>
    <row r="40" spans="1:55" x14ac:dyDescent="0.25">
      <c r="D40" s="3"/>
      <c r="E40" s="3"/>
      <c r="F40" s="3"/>
      <c r="G40" s="3"/>
    </row>
    <row r="41" spans="1:55" x14ac:dyDescent="0.25">
      <c r="B41" s="4"/>
      <c r="E41" s="27"/>
      <c r="G41" s="27"/>
    </row>
    <row r="42" spans="1:55" x14ac:dyDescent="0.25">
      <c r="B42" s="4"/>
      <c r="E42" s="34" t="str">
        <f>IF(E34='Rekstur og efnahagur'!E50,"","ATH handb fé stemmir ekki")</f>
        <v/>
      </c>
    </row>
    <row r="43" spans="1:55" x14ac:dyDescent="0.25">
      <c r="B43" s="4"/>
    </row>
  </sheetData>
  <sheetProtection selectLockedCells="1"/>
  <mergeCells count="9">
    <mergeCell ref="B27:C27"/>
    <mergeCell ref="B19:C19"/>
    <mergeCell ref="B4:C4"/>
    <mergeCell ref="B26:C26"/>
    <mergeCell ref="B7:C7"/>
    <mergeCell ref="B6:C6"/>
    <mergeCell ref="B12:C12"/>
    <mergeCell ref="B20:C20"/>
    <mergeCell ref="B25:C25"/>
  </mergeCells>
  <phoneticPr fontId="0" type="noConversion"/>
  <printOptions horizontalCentered="1"/>
  <pageMargins left="0.27559055118110237" right="0.27559055118110237" top="0.94488188976377963" bottom="0.59055118110236227" header="0.51181102362204722" footer="0.31496062992125984"/>
  <pageSetup paperSize="9" orientation="portrait" blackAndWhite="1" horizontalDpi="4294967293"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HE456"/>
  <sheetViews>
    <sheetView showGridLines="0" showRowColHeaders="0" showOutlineSymbols="0" workbookViewId="0">
      <selection activeCell="AHE23" sqref="AHE23:AHE33"/>
    </sheetView>
  </sheetViews>
  <sheetFormatPr defaultRowHeight="12.75" x14ac:dyDescent="0.2"/>
  <cols>
    <col min="1" max="1" width="5.7109375" style="72" customWidth="1"/>
    <col min="2" max="2" width="58.7109375" style="33" customWidth="1"/>
    <col min="3" max="4" width="10.7109375" style="80" customWidth="1"/>
    <col min="5" max="5" width="5.7109375" style="33" customWidth="1"/>
    <col min="6" max="15" width="9.140625" style="84"/>
    <col min="16" max="16384" width="9.140625" style="33"/>
  </cols>
  <sheetData>
    <row r="1" spans="1:15" ht="20.25" x14ac:dyDescent="0.3">
      <c r="A1" s="144" t="s">
        <v>224</v>
      </c>
      <c r="F1" s="189"/>
      <c r="G1" s="189"/>
      <c r="H1" s="189"/>
      <c r="I1" s="189"/>
      <c r="J1" s="189"/>
      <c r="K1" s="189"/>
      <c r="L1" s="189"/>
      <c r="M1" s="189"/>
      <c r="N1" s="189"/>
      <c r="O1" s="189"/>
    </row>
    <row r="2" spans="1:15" x14ac:dyDescent="0.2">
      <c r="F2" s="189"/>
      <c r="G2" s="189"/>
      <c r="H2" s="189"/>
      <c r="I2" s="189"/>
      <c r="J2" s="189"/>
      <c r="K2" s="189"/>
      <c r="L2" s="189"/>
      <c r="M2" s="189"/>
      <c r="N2" s="189"/>
      <c r="O2" s="189"/>
    </row>
    <row r="3" spans="1:15" x14ac:dyDescent="0.2">
      <c r="A3" s="145"/>
      <c r="F3" s="189"/>
      <c r="G3" s="189"/>
      <c r="H3" s="189"/>
      <c r="I3" s="189"/>
      <c r="J3" s="189"/>
      <c r="K3" s="189"/>
      <c r="L3" s="189"/>
      <c r="M3" s="189"/>
      <c r="N3" s="189"/>
      <c r="O3" s="189"/>
    </row>
    <row r="4" spans="1:15" x14ac:dyDescent="0.2">
      <c r="F4" s="189"/>
      <c r="G4" s="189"/>
      <c r="H4" s="189"/>
      <c r="I4" s="189"/>
      <c r="J4" s="189"/>
      <c r="K4" s="189"/>
      <c r="L4" s="189"/>
      <c r="M4" s="189"/>
      <c r="N4" s="189"/>
      <c r="O4" s="189"/>
    </row>
    <row r="5" spans="1:15" x14ac:dyDescent="0.2">
      <c r="A5" s="145"/>
      <c r="F5" s="190"/>
      <c r="G5" s="189"/>
      <c r="H5" s="189"/>
      <c r="I5" s="189"/>
      <c r="J5" s="189"/>
      <c r="K5" s="189"/>
      <c r="L5" s="189"/>
      <c r="M5" s="189"/>
      <c r="N5" s="189"/>
      <c r="O5" s="189"/>
    </row>
    <row r="6" spans="1:15" x14ac:dyDescent="0.2">
      <c r="F6" s="189"/>
      <c r="G6" s="189"/>
      <c r="H6" s="189"/>
      <c r="I6" s="189"/>
      <c r="J6" s="189"/>
      <c r="K6" s="189"/>
      <c r="L6" s="189"/>
      <c r="M6" s="189"/>
      <c r="N6" s="189"/>
      <c r="O6" s="189"/>
    </row>
    <row r="7" spans="1:15" s="79" customFormat="1" x14ac:dyDescent="0.2">
      <c r="A7" s="72"/>
      <c r="B7" s="20"/>
      <c r="C7" s="80"/>
      <c r="D7" s="80"/>
      <c r="F7" s="191"/>
      <c r="G7" s="191"/>
      <c r="H7" s="191"/>
      <c r="I7" s="191"/>
      <c r="J7" s="191"/>
      <c r="K7" s="191"/>
      <c r="L7" s="191"/>
      <c r="M7" s="191"/>
      <c r="N7" s="191"/>
      <c r="O7" s="191"/>
    </row>
    <row r="8" spans="1:15" x14ac:dyDescent="0.2">
      <c r="F8" s="189"/>
      <c r="G8" s="189"/>
      <c r="H8" s="189"/>
      <c r="I8" s="189"/>
      <c r="J8" s="189"/>
      <c r="K8" s="189"/>
      <c r="L8" s="189"/>
      <c r="M8" s="189"/>
      <c r="N8" s="189"/>
      <c r="O8" s="189"/>
    </row>
    <row r="9" spans="1:15" x14ac:dyDescent="0.2">
      <c r="F9" s="189"/>
      <c r="G9" s="189"/>
      <c r="H9" s="189"/>
      <c r="I9" s="189"/>
      <c r="J9" s="189"/>
      <c r="K9" s="189"/>
      <c r="L9" s="189"/>
      <c r="M9" s="189"/>
      <c r="N9" s="189"/>
      <c r="O9" s="189"/>
    </row>
    <row r="10" spans="1:15" x14ac:dyDescent="0.2">
      <c r="F10" s="189"/>
      <c r="G10" s="189"/>
      <c r="H10" s="189"/>
      <c r="I10" s="189"/>
      <c r="J10" s="189"/>
      <c r="K10" s="189"/>
      <c r="L10" s="189"/>
      <c r="M10" s="189"/>
      <c r="N10" s="189"/>
      <c r="O10" s="189"/>
    </row>
    <row r="11" spans="1:15" x14ac:dyDescent="0.2">
      <c r="F11" s="189"/>
      <c r="G11" s="189"/>
      <c r="H11" s="189"/>
      <c r="I11" s="189"/>
      <c r="J11" s="189"/>
      <c r="K11" s="189"/>
      <c r="L11" s="189"/>
      <c r="M11" s="189"/>
      <c r="N11" s="189"/>
      <c r="O11" s="189"/>
    </row>
    <row r="12" spans="1:15" ht="15.75" x14ac:dyDescent="0.25">
      <c r="A12" s="187" t="str">
        <f>"Sundurliðun tekna "&amp;'Forsíða og áritun'!G13</f>
        <v>Sundurliðun tekna 2022</v>
      </c>
      <c r="B12" s="187"/>
      <c r="C12" s="187"/>
      <c r="D12" s="187"/>
      <c r="E12" s="84"/>
      <c r="F12" s="189"/>
      <c r="G12" s="189"/>
      <c r="H12" s="189"/>
      <c r="I12" s="189"/>
      <c r="J12" s="189"/>
      <c r="K12" s="189"/>
      <c r="L12" s="189"/>
      <c r="M12" s="189"/>
      <c r="N12" s="189"/>
      <c r="O12" s="189"/>
    </row>
    <row r="13" spans="1:15" ht="14.25" x14ac:dyDescent="0.2">
      <c r="B13" s="20"/>
      <c r="C13" s="63">
        <f>'Forsíða og áritun'!$G$13</f>
        <v>2022</v>
      </c>
      <c r="D13" s="63">
        <f>C13-1</f>
        <v>2021</v>
      </c>
      <c r="F13" s="189"/>
      <c r="G13" s="189"/>
      <c r="H13" s="189"/>
      <c r="I13" s="189"/>
      <c r="J13" s="189"/>
      <c r="K13" s="189"/>
      <c r="L13" s="189"/>
      <c r="M13" s="189"/>
      <c r="N13" s="189"/>
      <c r="O13" s="189"/>
    </row>
    <row r="14" spans="1:15" ht="14.25" x14ac:dyDescent="0.2">
      <c r="A14" s="81" t="s">
        <v>22</v>
      </c>
      <c r="B14" s="73" t="s">
        <v>33</v>
      </c>
      <c r="C14" s="33"/>
      <c r="D14" s="33"/>
      <c r="F14" s="189"/>
      <c r="G14" s="189"/>
      <c r="H14" s="189"/>
      <c r="I14" s="189"/>
      <c r="J14" s="189"/>
      <c r="K14" s="189"/>
      <c r="L14" s="189"/>
      <c r="M14" s="189"/>
      <c r="N14" s="189"/>
      <c r="O14" s="189"/>
    </row>
    <row r="15" spans="1:15" x14ac:dyDescent="0.2">
      <c r="A15" s="72" t="s">
        <v>154</v>
      </c>
      <c r="B15" s="75" t="s">
        <v>155</v>
      </c>
      <c r="C15" s="76">
        <v>0</v>
      </c>
      <c r="D15" s="76">
        <v>0</v>
      </c>
      <c r="F15" s="189"/>
      <c r="G15" s="189"/>
      <c r="H15" s="189"/>
      <c r="I15" s="189"/>
      <c r="J15" s="189"/>
      <c r="K15" s="189"/>
      <c r="L15" s="189"/>
      <c r="M15" s="189"/>
      <c r="N15" s="189"/>
      <c r="O15" s="189"/>
    </row>
    <row r="16" spans="1:15" x14ac:dyDescent="0.2">
      <c r="B16" s="137" t="s">
        <v>205</v>
      </c>
      <c r="C16" s="76">
        <v>0</v>
      </c>
      <c r="D16" s="76">
        <v>0</v>
      </c>
      <c r="F16" s="189"/>
      <c r="G16" s="189"/>
      <c r="H16" s="189"/>
      <c r="I16" s="189"/>
      <c r="J16" s="189"/>
      <c r="K16" s="189"/>
      <c r="L16" s="189"/>
      <c r="M16" s="189"/>
      <c r="N16" s="189"/>
      <c r="O16" s="189"/>
    </row>
    <row r="17" spans="1:889" ht="13.5" thickBot="1" x14ac:dyDescent="0.25">
      <c r="B17" s="77" t="s">
        <v>33</v>
      </c>
      <c r="C17" s="78">
        <f>SUM(C15:C16)</f>
        <v>0</v>
      </c>
      <c r="D17" s="78">
        <f>SUM(D15:D16)</f>
        <v>0</v>
      </c>
      <c r="F17" s="189"/>
      <c r="G17" s="189"/>
      <c r="H17" s="189"/>
      <c r="I17" s="189"/>
      <c r="J17" s="189"/>
      <c r="K17" s="189"/>
      <c r="L17" s="189"/>
      <c r="M17" s="189"/>
      <c r="N17" s="189"/>
      <c r="O17" s="189"/>
    </row>
    <row r="18" spans="1:889" ht="13.5" thickTop="1" x14ac:dyDescent="0.2">
      <c r="A18" s="79"/>
      <c r="B18" s="79"/>
      <c r="C18" s="79"/>
      <c r="D18" s="79"/>
      <c r="F18" s="189"/>
      <c r="G18" s="189"/>
      <c r="H18" s="189"/>
      <c r="I18" s="189"/>
      <c r="J18" s="189"/>
      <c r="K18" s="189"/>
      <c r="L18" s="189"/>
      <c r="M18" s="189"/>
      <c r="N18" s="189"/>
      <c r="O18" s="189"/>
    </row>
    <row r="19" spans="1:889" ht="14.25" x14ac:dyDescent="0.2">
      <c r="A19" s="81" t="s">
        <v>23</v>
      </c>
      <c r="B19" s="74" t="s">
        <v>43</v>
      </c>
      <c r="F19" s="189"/>
      <c r="G19" s="189"/>
      <c r="H19" s="189"/>
      <c r="I19" s="189"/>
      <c r="J19" s="189"/>
      <c r="K19" s="189"/>
      <c r="L19" s="189"/>
      <c r="M19" s="189"/>
      <c r="N19" s="189"/>
      <c r="O19" s="189"/>
    </row>
    <row r="20" spans="1:889" x14ac:dyDescent="0.2">
      <c r="A20" s="72" t="s">
        <v>144</v>
      </c>
      <c r="B20" s="75" t="s">
        <v>149</v>
      </c>
      <c r="C20" s="76">
        <v>0</v>
      </c>
      <c r="D20" s="76">
        <v>0</v>
      </c>
      <c r="F20" s="189"/>
      <c r="G20" s="189"/>
      <c r="H20" s="189"/>
      <c r="I20" s="189"/>
      <c r="J20" s="189"/>
      <c r="K20" s="189"/>
      <c r="L20" s="189"/>
      <c r="M20" s="189"/>
      <c r="N20" s="189"/>
      <c r="O20" s="189"/>
    </row>
    <row r="21" spans="1:889" x14ac:dyDescent="0.2">
      <c r="A21" s="72" t="s">
        <v>145</v>
      </c>
      <c r="B21" s="75" t="s">
        <v>150</v>
      </c>
      <c r="C21" s="76">
        <v>0</v>
      </c>
      <c r="D21" s="76">
        <v>0</v>
      </c>
      <c r="F21" s="189"/>
      <c r="G21" s="189"/>
      <c r="H21" s="189"/>
      <c r="I21" s="189"/>
      <c r="J21" s="189"/>
      <c r="K21" s="189"/>
      <c r="L21" s="189"/>
      <c r="M21" s="189"/>
      <c r="N21" s="189"/>
      <c r="O21" s="189"/>
    </row>
    <row r="22" spans="1:889" x14ac:dyDescent="0.2">
      <c r="A22" s="72" t="s">
        <v>146</v>
      </c>
      <c r="B22" s="75" t="s">
        <v>151</v>
      </c>
      <c r="C22" s="76">
        <v>0</v>
      </c>
      <c r="D22" s="76">
        <v>0</v>
      </c>
      <c r="F22" s="189"/>
      <c r="G22" s="189"/>
      <c r="H22" s="189"/>
      <c r="I22" s="189"/>
      <c r="J22" s="189"/>
      <c r="K22" s="189"/>
      <c r="L22" s="189"/>
      <c r="M22" s="189"/>
      <c r="N22" s="189"/>
      <c r="O22" s="189"/>
    </row>
    <row r="23" spans="1:889" s="84" customFormat="1" x14ac:dyDescent="0.2">
      <c r="A23" s="72" t="s">
        <v>147</v>
      </c>
      <c r="B23" s="75" t="s">
        <v>152</v>
      </c>
      <c r="C23" s="76">
        <v>0</v>
      </c>
      <c r="D23" s="76">
        <v>0</v>
      </c>
      <c r="E23" s="33"/>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c r="AP23" s="189"/>
      <c r="AQ23" s="189"/>
      <c r="AR23" s="189"/>
      <c r="AS23" s="189"/>
      <c r="AT23" s="189"/>
      <c r="AU23" s="189"/>
      <c r="AV23" s="189"/>
      <c r="AW23" s="189"/>
      <c r="AX23" s="189"/>
      <c r="AY23" s="189"/>
      <c r="AZ23" s="189"/>
      <c r="BA23" s="189"/>
      <c r="BB23" s="189"/>
      <c r="BC23" s="189"/>
      <c r="BD23" s="189"/>
      <c r="BE23" s="189"/>
      <c r="BF23" s="189"/>
      <c r="BG23" s="189"/>
      <c r="BH23" s="189"/>
      <c r="BI23" s="189"/>
      <c r="BJ23" s="189"/>
      <c r="BK23" s="189"/>
      <c r="BL23" s="189"/>
      <c r="BM23" s="189"/>
      <c r="BN23" s="189"/>
      <c r="BO23" s="189"/>
      <c r="BP23" s="189"/>
      <c r="BQ23" s="189"/>
      <c r="BR23" s="189"/>
      <c r="BS23" s="189"/>
      <c r="BT23" s="189"/>
      <c r="BU23" s="189"/>
      <c r="BV23" s="189"/>
      <c r="BW23" s="189"/>
      <c r="BX23" s="189"/>
      <c r="BY23" s="189"/>
      <c r="BZ23" s="189"/>
      <c r="CA23" s="189"/>
      <c r="CB23" s="189"/>
      <c r="CC23" s="189"/>
      <c r="CD23" s="189"/>
      <c r="CE23" s="189"/>
      <c r="CF23" s="189"/>
      <c r="CG23" s="189"/>
      <c r="CH23" s="189"/>
      <c r="CI23" s="189"/>
      <c r="CJ23" s="189"/>
      <c r="CK23" s="189"/>
      <c r="CL23" s="189"/>
      <c r="CM23" s="189"/>
      <c r="CN23" s="189"/>
      <c r="CO23" s="189"/>
      <c r="CP23" s="189"/>
      <c r="CQ23" s="189"/>
      <c r="CR23" s="189"/>
      <c r="CS23" s="189"/>
      <c r="CT23" s="189"/>
      <c r="CU23" s="189"/>
      <c r="CV23" s="189"/>
      <c r="CW23" s="189"/>
      <c r="CX23" s="189"/>
      <c r="CY23" s="189"/>
      <c r="CZ23" s="189"/>
      <c r="DA23" s="189"/>
      <c r="DB23" s="189"/>
      <c r="DC23" s="189"/>
      <c r="DD23" s="189"/>
      <c r="DE23" s="189"/>
      <c r="DF23" s="189"/>
      <c r="DG23" s="189"/>
      <c r="DH23" s="189"/>
      <c r="DI23" s="189"/>
      <c r="DJ23" s="189"/>
      <c r="DK23" s="189"/>
      <c r="DL23" s="189"/>
      <c r="DM23" s="189"/>
      <c r="DN23" s="189"/>
      <c r="DO23" s="189"/>
      <c r="DP23" s="189"/>
      <c r="DQ23" s="189"/>
      <c r="DR23" s="189"/>
      <c r="DS23" s="189"/>
      <c r="DT23" s="189"/>
      <c r="DU23" s="189"/>
      <c r="DV23" s="189"/>
      <c r="DW23" s="189"/>
      <c r="DX23" s="189"/>
      <c r="DY23" s="189"/>
      <c r="DZ23" s="189"/>
      <c r="EA23" s="189"/>
      <c r="EB23" s="189"/>
      <c r="EC23" s="189"/>
      <c r="ED23" s="189"/>
      <c r="EE23" s="189"/>
      <c r="EF23" s="189"/>
      <c r="EG23" s="189"/>
      <c r="EH23" s="189"/>
      <c r="EI23" s="189"/>
      <c r="EJ23" s="189"/>
      <c r="EK23" s="189"/>
      <c r="EL23" s="189"/>
      <c r="EM23" s="189"/>
      <c r="EN23" s="189"/>
      <c r="EO23" s="189"/>
      <c r="EP23" s="189"/>
      <c r="EQ23" s="189"/>
      <c r="ER23" s="189"/>
      <c r="ES23" s="189"/>
      <c r="ET23" s="189"/>
      <c r="EU23" s="189"/>
      <c r="EV23" s="189"/>
      <c r="EW23" s="189"/>
      <c r="EX23" s="189"/>
      <c r="EY23" s="189"/>
      <c r="EZ23" s="189"/>
      <c r="FA23" s="189"/>
      <c r="FB23" s="189"/>
      <c r="FC23" s="189"/>
      <c r="FD23" s="189"/>
      <c r="FE23" s="189"/>
      <c r="FF23" s="189"/>
      <c r="FG23" s="189"/>
      <c r="FH23" s="189"/>
      <c r="FI23" s="189"/>
      <c r="FJ23" s="189"/>
      <c r="FK23" s="189"/>
      <c r="FL23" s="189"/>
      <c r="FM23" s="189"/>
      <c r="FN23" s="189"/>
      <c r="FO23" s="189"/>
      <c r="FP23" s="189"/>
      <c r="FQ23" s="189"/>
      <c r="FR23" s="189"/>
      <c r="FS23" s="189"/>
      <c r="FT23" s="189"/>
      <c r="FU23" s="189"/>
      <c r="FV23" s="189"/>
      <c r="FW23" s="189"/>
      <c r="FX23" s="189"/>
      <c r="FY23" s="189"/>
      <c r="FZ23" s="189"/>
      <c r="GA23" s="189"/>
      <c r="GB23" s="189"/>
      <c r="GC23" s="189"/>
      <c r="GD23" s="189"/>
      <c r="GE23" s="189"/>
      <c r="GF23" s="189"/>
      <c r="GG23" s="189"/>
      <c r="GH23" s="189"/>
      <c r="GI23" s="189"/>
      <c r="GJ23" s="189"/>
      <c r="GK23" s="189"/>
      <c r="GL23" s="189"/>
      <c r="GM23" s="189"/>
      <c r="GN23" s="189"/>
      <c r="GO23" s="189"/>
      <c r="GP23" s="189"/>
      <c r="GQ23" s="189"/>
      <c r="GR23" s="189"/>
      <c r="GS23" s="189"/>
      <c r="GT23" s="189"/>
      <c r="GU23" s="189"/>
      <c r="GV23" s="189"/>
      <c r="GW23" s="189"/>
      <c r="GX23" s="189"/>
      <c r="GY23" s="189"/>
      <c r="GZ23" s="189"/>
      <c r="HA23" s="189"/>
      <c r="HB23" s="189"/>
      <c r="HC23" s="189"/>
      <c r="HD23" s="189"/>
      <c r="HE23" s="189"/>
      <c r="HF23" s="189"/>
      <c r="HG23" s="189"/>
      <c r="HH23" s="189"/>
      <c r="HI23" s="189"/>
      <c r="HJ23" s="189"/>
      <c r="HK23" s="189"/>
      <c r="HL23" s="189"/>
      <c r="HM23" s="189"/>
      <c r="HN23" s="189"/>
      <c r="HO23" s="189"/>
      <c r="HP23" s="189"/>
      <c r="HQ23" s="189"/>
      <c r="HR23" s="189"/>
      <c r="HS23" s="189"/>
      <c r="HT23" s="189"/>
      <c r="HU23" s="189"/>
      <c r="HV23" s="189"/>
      <c r="HW23" s="189"/>
      <c r="HX23" s="189"/>
      <c r="HY23" s="189"/>
      <c r="HZ23" s="189"/>
      <c r="IA23" s="189"/>
      <c r="IB23" s="189"/>
      <c r="IC23" s="189"/>
      <c r="ID23" s="189"/>
      <c r="IE23" s="189"/>
      <c r="IF23" s="189"/>
      <c r="IG23" s="189"/>
      <c r="IH23" s="189"/>
      <c r="II23" s="189"/>
      <c r="IJ23" s="189"/>
      <c r="IK23" s="189"/>
      <c r="IL23" s="189"/>
      <c r="IM23" s="189"/>
      <c r="IN23" s="189"/>
      <c r="IO23" s="189"/>
      <c r="IP23" s="189"/>
      <c r="IQ23" s="189"/>
      <c r="IR23" s="189"/>
      <c r="IS23" s="189"/>
      <c r="IT23" s="189"/>
      <c r="IU23" s="189"/>
      <c r="IV23" s="189"/>
      <c r="IW23" s="189"/>
      <c r="IX23" s="189"/>
      <c r="IY23" s="189"/>
      <c r="IZ23" s="189"/>
      <c r="JA23" s="189"/>
      <c r="JB23" s="189"/>
      <c r="JC23" s="189"/>
      <c r="JD23" s="189"/>
      <c r="JE23" s="189"/>
      <c r="JF23" s="189"/>
      <c r="JG23" s="189"/>
      <c r="JH23" s="189"/>
      <c r="JI23" s="189"/>
      <c r="JJ23" s="189"/>
      <c r="JK23" s="189"/>
      <c r="JL23" s="189"/>
      <c r="JM23" s="189"/>
      <c r="JN23" s="189"/>
      <c r="JO23" s="189"/>
      <c r="JP23" s="189"/>
      <c r="JQ23" s="189"/>
      <c r="JR23" s="189"/>
      <c r="JS23" s="189"/>
      <c r="JT23" s="189"/>
      <c r="JU23" s="189"/>
      <c r="JV23" s="189"/>
      <c r="JW23" s="189"/>
      <c r="JX23" s="189"/>
      <c r="JY23" s="189"/>
      <c r="JZ23" s="189"/>
      <c r="KA23" s="189"/>
      <c r="KB23" s="189"/>
      <c r="KC23" s="189"/>
      <c r="KD23" s="189"/>
      <c r="KE23" s="189"/>
      <c r="KF23" s="189"/>
      <c r="KG23" s="189"/>
      <c r="KH23" s="189"/>
      <c r="KI23" s="189"/>
      <c r="KJ23" s="189"/>
      <c r="KK23" s="189"/>
      <c r="KL23" s="189"/>
      <c r="KM23" s="189"/>
      <c r="KN23" s="189"/>
      <c r="KO23" s="189"/>
      <c r="KP23" s="189"/>
      <c r="KQ23" s="189"/>
      <c r="KR23" s="189"/>
      <c r="KS23" s="189"/>
      <c r="KT23" s="189"/>
      <c r="KU23" s="189"/>
      <c r="KV23" s="189"/>
      <c r="KW23" s="189"/>
      <c r="KX23" s="189"/>
      <c r="KY23" s="189"/>
      <c r="KZ23" s="189"/>
      <c r="LA23" s="189"/>
      <c r="LB23" s="189"/>
      <c r="LC23" s="189"/>
      <c r="LD23" s="189"/>
      <c r="LE23" s="189"/>
      <c r="LF23" s="189"/>
      <c r="LG23" s="189"/>
      <c r="LH23" s="189"/>
      <c r="LI23" s="189"/>
      <c r="LJ23" s="189"/>
      <c r="LK23" s="189"/>
      <c r="LL23" s="189"/>
      <c r="LM23" s="189"/>
      <c r="LN23" s="189"/>
      <c r="LO23" s="189"/>
      <c r="LP23" s="189"/>
      <c r="LQ23" s="189"/>
      <c r="LR23" s="189"/>
      <c r="LS23" s="189"/>
      <c r="LT23" s="189"/>
      <c r="LU23" s="189"/>
      <c r="LV23" s="189"/>
      <c r="LW23" s="189"/>
      <c r="LX23" s="189"/>
      <c r="LY23" s="189"/>
      <c r="LZ23" s="189"/>
      <c r="MA23" s="189"/>
      <c r="MB23" s="189"/>
      <c r="MC23" s="189"/>
      <c r="MD23" s="189"/>
      <c r="ME23" s="189"/>
      <c r="MF23" s="189"/>
      <c r="MG23" s="189"/>
      <c r="MH23" s="189"/>
      <c r="MI23" s="189"/>
      <c r="MJ23" s="189"/>
      <c r="MK23" s="189"/>
      <c r="ML23" s="189"/>
      <c r="MM23" s="189"/>
      <c r="MN23" s="189"/>
      <c r="MO23" s="189"/>
      <c r="MP23" s="189"/>
      <c r="MQ23" s="189"/>
      <c r="MR23" s="189"/>
      <c r="MS23" s="189"/>
      <c r="MT23" s="189"/>
      <c r="MU23" s="189"/>
      <c r="MV23" s="189"/>
      <c r="MW23" s="189"/>
      <c r="MX23" s="189"/>
      <c r="MY23" s="189"/>
      <c r="MZ23" s="189"/>
      <c r="NA23" s="189"/>
      <c r="NB23" s="189"/>
      <c r="NC23" s="189"/>
      <c r="ND23" s="189"/>
      <c r="NE23" s="189"/>
      <c r="NF23" s="189"/>
      <c r="NG23" s="189"/>
      <c r="NH23" s="189"/>
      <c r="NI23" s="189"/>
      <c r="NJ23" s="189"/>
      <c r="NK23" s="189"/>
      <c r="NL23" s="189"/>
      <c r="NM23" s="189"/>
      <c r="NN23" s="189"/>
      <c r="NO23" s="189"/>
      <c r="NP23" s="189"/>
      <c r="NQ23" s="189"/>
      <c r="NR23" s="189"/>
      <c r="NS23" s="189"/>
      <c r="NT23" s="189"/>
      <c r="NU23" s="189"/>
      <c r="NV23" s="189"/>
      <c r="NW23" s="189"/>
      <c r="NX23" s="189"/>
      <c r="NY23" s="189"/>
      <c r="NZ23" s="189"/>
      <c r="OA23" s="189"/>
      <c r="OB23" s="189"/>
      <c r="OC23" s="189"/>
      <c r="OD23" s="189"/>
      <c r="OE23" s="189"/>
      <c r="OF23" s="189"/>
      <c r="OG23" s="189"/>
      <c r="OH23" s="189"/>
      <c r="OI23" s="189"/>
      <c r="OJ23" s="189"/>
      <c r="OK23" s="189"/>
      <c r="OL23" s="189"/>
      <c r="OM23" s="189"/>
      <c r="ON23" s="189"/>
      <c r="OO23" s="189"/>
      <c r="OP23" s="189"/>
      <c r="OQ23" s="189"/>
      <c r="OR23" s="189"/>
      <c r="OS23" s="189"/>
      <c r="OT23" s="189"/>
      <c r="OU23" s="189"/>
      <c r="OV23" s="189"/>
      <c r="OW23" s="189"/>
      <c r="OX23" s="189"/>
      <c r="OY23" s="189"/>
      <c r="OZ23" s="189"/>
      <c r="PA23" s="189"/>
      <c r="PB23" s="189"/>
      <c r="PC23" s="189"/>
      <c r="PD23" s="189"/>
      <c r="PE23" s="189"/>
      <c r="PF23" s="189"/>
      <c r="PG23" s="189"/>
      <c r="PH23" s="189"/>
      <c r="PI23" s="189"/>
      <c r="PJ23" s="189"/>
      <c r="PK23" s="189"/>
      <c r="PL23" s="189"/>
      <c r="PM23" s="189"/>
      <c r="PN23" s="189"/>
      <c r="PO23" s="189"/>
      <c r="PP23" s="189"/>
      <c r="PQ23" s="189"/>
      <c r="PR23" s="189"/>
      <c r="PS23" s="189"/>
      <c r="PT23" s="189"/>
      <c r="PU23" s="189"/>
      <c r="PV23" s="189"/>
      <c r="PW23" s="189"/>
      <c r="PX23" s="189"/>
      <c r="PY23" s="189"/>
      <c r="PZ23" s="189"/>
      <c r="QA23" s="189"/>
      <c r="QB23" s="189"/>
      <c r="QC23" s="189"/>
      <c r="QD23" s="189"/>
      <c r="QE23" s="189"/>
      <c r="QF23" s="189"/>
      <c r="QG23" s="189"/>
      <c r="QH23" s="189"/>
      <c r="QI23" s="189"/>
      <c r="QJ23" s="189"/>
      <c r="QK23" s="189"/>
      <c r="QL23" s="189"/>
      <c r="QM23" s="189"/>
      <c r="QN23" s="189"/>
      <c r="QO23" s="189"/>
      <c r="QP23" s="189"/>
      <c r="QQ23" s="189"/>
      <c r="QR23" s="189"/>
      <c r="QS23" s="189"/>
      <c r="QT23" s="189"/>
      <c r="QU23" s="189"/>
      <c r="QV23" s="189"/>
      <c r="QW23" s="189"/>
      <c r="QX23" s="189"/>
      <c r="QY23" s="189"/>
      <c r="QZ23" s="189"/>
      <c r="RA23" s="189"/>
      <c r="RB23" s="189"/>
      <c r="RC23" s="189"/>
      <c r="RD23" s="189"/>
      <c r="RE23" s="189"/>
      <c r="RF23" s="189"/>
      <c r="RG23" s="189"/>
      <c r="RH23" s="189"/>
      <c r="RI23" s="189"/>
      <c r="RJ23" s="189"/>
      <c r="RK23" s="189"/>
      <c r="RL23" s="189"/>
      <c r="RM23" s="189"/>
      <c r="RN23" s="189"/>
      <c r="RO23" s="189"/>
      <c r="RP23" s="189"/>
      <c r="RQ23" s="189"/>
      <c r="RR23" s="189"/>
      <c r="RS23" s="189"/>
      <c r="RT23" s="189"/>
      <c r="RU23" s="189"/>
      <c r="RV23" s="189"/>
      <c r="RW23" s="189"/>
      <c r="RX23" s="189"/>
      <c r="RY23" s="189"/>
      <c r="RZ23" s="189"/>
      <c r="SA23" s="189"/>
      <c r="SB23" s="189"/>
      <c r="SC23" s="189"/>
      <c r="SD23" s="189"/>
      <c r="SE23" s="189"/>
      <c r="SF23" s="189"/>
      <c r="SG23" s="189"/>
      <c r="SH23" s="189"/>
      <c r="SI23" s="189"/>
      <c r="SJ23" s="189"/>
      <c r="SK23" s="189"/>
      <c r="SL23" s="189"/>
      <c r="SM23" s="189"/>
      <c r="SN23" s="189"/>
      <c r="SO23" s="189"/>
      <c r="SP23" s="189"/>
      <c r="SQ23" s="189"/>
      <c r="SR23" s="189"/>
      <c r="SS23" s="189"/>
      <c r="ST23" s="189"/>
      <c r="SU23" s="189"/>
      <c r="SV23" s="189"/>
      <c r="SW23" s="189"/>
      <c r="SX23" s="189"/>
      <c r="SY23" s="189"/>
      <c r="SZ23" s="189"/>
      <c r="TA23" s="189"/>
      <c r="TB23" s="189"/>
      <c r="TC23" s="189"/>
      <c r="TD23" s="189"/>
      <c r="TE23" s="189"/>
      <c r="TF23" s="189"/>
      <c r="TG23" s="189"/>
      <c r="TH23" s="189"/>
      <c r="TI23" s="189"/>
      <c r="TJ23" s="189"/>
      <c r="TK23" s="189"/>
      <c r="TL23" s="189"/>
      <c r="TM23" s="189"/>
      <c r="TN23" s="189"/>
      <c r="TO23" s="189"/>
      <c r="TP23" s="189"/>
      <c r="TQ23" s="189"/>
      <c r="TR23" s="189"/>
      <c r="TS23" s="189"/>
      <c r="TT23" s="189"/>
      <c r="TU23" s="189"/>
      <c r="TV23" s="189"/>
      <c r="TW23" s="189"/>
      <c r="TX23" s="189"/>
      <c r="TY23" s="189"/>
      <c r="TZ23" s="189"/>
      <c r="UA23" s="189"/>
      <c r="UB23" s="189"/>
      <c r="UC23" s="189"/>
      <c r="UD23" s="189"/>
      <c r="UE23" s="189"/>
      <c r="UF23" s="189"/>
      <c r="UG23" s="189"/>
      <c r="UH23" s="189"/>
      <c r="UI23" s="189"/>
      <c r="UJ23" s="189"/>
      <c r="UK23" s="189"/>
      <c r="UL23" s="189"/>
      <c r="UM23" s="189"/>
      <c r="UN23" s="189"/>
      <c r="UO23" s="189"/>
      <c r="UP23" s="189"/>
      <c r="UQ23" s="189"/>
      <c r="UR23" s="189"/>
      <c r="US23" s="189"/>
      <c r="UT23" s="189"/>
      <c r="UU23" s="189"/>
      <c r="UV23" s="189"/>
      <c r="UW23" s="189"/>
      <c r="UX23" s="189"/>
      <c r="UY23" s="189"/>
      <c r="UZ23" s="189"/>
      <c r="VA23" s="189"/>
      <c r="VB23" s="189"/>
      <c r="VC23" s="189"/>
      <c r="VD23" s="189"/>
      <c r="VE23" s="189"/>
      <c r="VF23" s="189"/>
      <c r="VG23" s="189"/>
      <c r="VH23" s="189"/>
      <c r="VI23" s="189"/>
      <c r="VJ23" s="189"/>
      <c r="VK23" s="189"/>
      <c r="VL23" s="189"/>
      <c r="VM23" s="189"/>
      <c r="VN23" s="189"/>
      <c r="VO23" s="189"/>
      <c r="VP23" s="189"/>
      <c r="VQ23" s="189"/>
      <c r="VR23" s="189"/>
      <c r="VS23" s="189"/>
      <c r="VT23" s="189"/>
      <c r="VU23" s="189"/>
      <c r="VV23" s="189"/>
      <c r="VW23" s="189"/>
      <c r="VX23" s="189"/>
      <c r="VY23" s="189"/>
      <c r="VZ23" s="189"/>
      <c r="WA23" s="189"/>
      <c r="WB23" s="189"/>
      <c r="WC23" s="189"/>
      <c r="WD23" s="189"/>
      <c r="WE23" s="189"/>
      <c r="WF23" s="189"/>
      <c r="WG23" s="189"/>
      <c r="WH23" s="189"/>
      <c r="WI23" s="189"/>
      <c r="WJ23" s="189"/>
      <c r="WK23" s="189"/>
      <c r="WL23" s="189"/>
      <c r="WM23" s="189"/>
      <c r="WN23" s="189"/>
      <c r="WO23" s="189"/>
      <c r="WP23" s="189"/>
      <c r="WQ23" s="189"/>
      <c r="WR23" s="189"/>
      <c r="WS23" s="189"/>
      <c r="WT23" s="189"/>
      <c r="WU23" s="189"/>
      <c r="WV23" s="189"/>
      <c r="WW23" s="189"/>
      <c r="WX23" s="189"/>
      <c r="WY23" s="189"/>
      <c r="WZ23" s="189"/>
      <c r="XA23" s="189"/>
      <c r="XB23" s="189"/>
      <c r="XC23" s="189"/>
      <c r="XD23" s="189"/>
      <c r="XE23" s="189"/>
      <c r="XF23" s="189"/>
      <c r="XG23" s="189"/>
      <c r="XH23" s="189"/>
      <c r="XI23" s="189"/>
      <c r="XJ23" s="189"/>
      <c r="XK23" s="189"/>
      <c r="XL23" s="189"/>
      <c r="XM23" s="189"/>
      <c r="XN23" s="189"/>
      <c r="XO23" s="189"/>
      <c r="XP23" s="189"/>
      <c r="XQ23" s="189"/>
      <c r="XR23" s="189"/>
      <c r="XS23" s="189"/>
      <c r="XT23" s="189"/>
      <c r="XU23" s="189"/>
      <c r="XV23" s="189"/>
      <c r="XW23" s="189"/>
      <c r="XX23" s="189"/>
      <c r="XY23" s="189"/>
      <c r="XZ23" s="189"/>
      <c r="YA23" s="189"/>
      <c r="YB23" s="189"/>
      <c r="YC23" s="189"/>
      <c r="YD23" s="189"/>
      <c r="YE23" s="189"/>
      <c r="YF23" s="189"/>
      <c r="YG23" s="189"/>
      <c r="YH23" s="189"/>
      <c r="YI23" s="189"/>
      <c r="YJ23" s="189"/>
      <c r="YK23" s="189"/>
      <c r="YL23" s="189"/>
      <c r="YM23" s="189"/>
      <c r="YN23" s="189"/>
      <c r="YO23" s="189"/>
      <c r="YP23" s="189"/>
      <c r="YQ23" s="189"/>
      <c r="YR23" s="189"/>
      <c r="YS23" s="189"/>
      <c r="YT23" s="189"/>
      <c r="YU23" s="189"/>
      <c r="YV23" s="189"/>
      <c r="YW23" s="189"/>
      <c r="YX23" s="189"/>
      <c r="YY23" s="189"/>
      <c r="YZ23" s="189"/>
      <c r="ZA23" s="189"/>
      <c r="ZB23" s="189"/>
      <c r="ZC23" s="189"/>
      <c r="ZD23" s="189"/>
      <c r="ZE23" s="189"/>
      <c r="ZF23" s="189"/>
      <c r="ZG23" s="189"/>
      <c r="ZH23" s="189"/>
      <c r="ZI23" s="189"/>
      <c r="ZJ23" s="189"/>
      <c r="ZK23" s="189"/>
      <c r="ZL23" s="189"/>
      <c r="ZM23" s="189"/>
      <c r="ZN23" s="189"/>
      <c r="ZO23" s="189"/>
      <c r="ZP23" s="189"/>
      <c r="ZQ23" s="189"/>
      <c r="ZR23" s="189"/>
      <c r="ZS23" s="189"/>
      <c r="ZT23" s="189"/>
      <c r="ZU23" s="189"/>
      <c r="ZV23" s="189"/>
      <c r="ZW23" s="189"/>
      <c r="ZX23" s="189"/>
      <c r="ZY23" s="189"/>
      <c r="ZZ23" s="189"/>
      <c r="AAA23" s="189"/>
      <c r="AAB23" s="189"/>
      <c r="AAC23" s="189"/>
      <c r="AAD23" s="189"/>
      <c r="AAE23" s="189"/>
      <c r="AAF23" s="189"/>
      <c r="AAG23" s="189"/>
      <c r="AAH23" s="189"/>
      <c r="AAI23" s="189"/>
      <c r="AAJ23" s="189"/>
      <c r="AAK23" s="189"/>
      <c r="AAL23" s="189"/>
      <c r="AAM23" s="189"/>
      <c r="AAN23" s="189"/>
      <c r="AAO23" s="189"/>
      <c r="AAP23" s="189"/>
      <c r="AAQ23" s="189"/>
      <c r="AAR23" s="189"/>
      <c r="AAS23" s="189"/>
      <c r="AAT23" s="189"/>
      <c r="AAU23" s="189"/>
      <c r="AAV23" s="189"/>
      <c r="AAW23" s="189"/>
      <c r="AAX23" s="189"/>
      <c r="AAY23" s="189"/>
      <c r="AAZ23" s="189"/>
      <c r="ABA23" s="189"/>
      <c r="ABB23" s="189"/>
      <c r="ABC23" s="189"/>
      <c r="ABD23" s="189"/>
      <c r="ABE23" s="189"/>
      <c r="ABF23" s="189"/>
      <c r="ABG23" s="189"/>
      <c r="ABH23" s="189"/>
      <c r="ABI23" s="189"/>
      <c r="ABJ23" s="189"/>
      <c r="ABK23" s="189"/>
      <c r="ABL23" s="189"/>
      <c r="ABM23" s="189"/>
      <c r="ABN23" s="189"/>
      <c r="ABO23" s="189"/>
      <c r="ABP23" s="189"/>
      <c r="ABQ23" s="189"/>
      <c r="ABR23" s="189"/>
      <c r="ABS23" s="189"/>
      <c r="ABT23" s="189"/>
      <c r="ABU23" s="189"/>
      <c r="ABV23" s="189"/>
      <c r="ABW23" s="189"/>
      <c r="ABX23" s="189"/>
      <c r="ABY23" s="189"/>
      <c r="ABZ23" s="189"/>
      <c r="ACA23" s="189"/>
      <c r="ACB23" s="189"/>
      <c r="ACC23" s="189"/>
      <c r="ACD23" s="189"/>
      <c r="ACE23" s="189"/>
      <c r="ACF23" s="189"/>
      <c r="ACG23" s="189"/>
      <c r="ACH23" s="189"/>
      <c r="ACI23" s="189"/>
      <c r="ACJ23" s="189"/>
      <c r="ACK23" s="189"/>
      <c r="ACL23" s="189"/>
      <c r="ACM23" s="189"/>
      <c r="ACN23" s="189"/>
      <c r="ACO23" s="189"/>
      <c r="ACP23" s="189"/>
      <c r="ACQ23" s="189"/>
      <c r="ACR23" s="189"/>
      <c r="ACS23" s="189"/>
      <c r="ACT23" s="189"/>
      <c r="ACU23" s="189"/>
      <c r="ACV23" s="189"/>
      <c r="ACW23" s="189"/>
      <c r="ACX23" s="189"/>
      <c r="ACY23" s="189"/>
      <c r="ACZ23" s="189"/>
      <c r="ADA23" s="189"/>
      <c r="ADB23" s="189"/>
      <c r="ADC23" s="189"/>
      <c r="ADD23" s="189"/>
      <c r="ADE23" s="189"/>
      <c r="ADF23" s="189"/>
      <c r="ADG23" s="189"/>
      <c r="ADH23" s="189"/>
      <c r="ADI23" s="189"/>
      <c r="ADJ23" s="189"/>
      <c r="ADK23" s="189"/>
      <c r="ADL23" s="189"/>
      <c r="ADM23" s="189"/>
      <c r="ADN23" s="189"/>
      <c r="ADO23" s="189"/>
      <c r="ADP23" s="189"/>
      <c r="ADQ23" s="189"/>
      <c r="ADR23" s="189"/>
      <c r="ADS23" s="189"/>
      <c r="ADT23" s="189"/>
      <c r="ADU23" s="189"/>
      <c r="ADV23" s="189"/>
      <c r="ADW23" s="189"/>
      <c r="ADX23" s="189"/>
      <c r="ADY23" s="189"/>
      <c r="ADZ23" s="189"/>
      <c r="AEA23" s="189"/>
      <c r="AEB23" s="189"/>
      <c r="AEC23" s="189"/>
      <c r="AED23" s="189"/>
      <c r="AEE23" s="189"/>
      <c r="AEF23" s="189"/>
      <c r="AEG23" s="189"/>
      <c r="AEH23" s="189"/>
      <c r="AEI23" s="189"/>
      <c r="AEJ23" s="189"/>
      <c r="AEK23" s="189"/>
      <c r="AEL23" s="189"/>
      <c r="AEM23" s="189"/>
      <c r="AEN23" s="189"/>
      <c r="AEO23" s="189"/>
      <c r="AEP23" s="189"/>
      <c r="AEQ23" s="189"/>
      <c r="AER23" s="189"/>
      <c r="AES23" s="189"/>
      <c r="AET23" s="189"/>
      <c r="AEU23" s="189"/>
      <c r="AEV23" s="189"/>
      <c r="AEW23" s="189"/>
      <c r="AEX23" s="189"/>
      <c r="AEY23" s="189"/>
      <c r="AEZ23" s="189"/>
      <c r="AFA23" s="189"/>
      <c r="AFB23" s="189"/>
      <c r="AFC23" s="189"/>
      <c r="AFD23" s="189"/>
      <c r="AFE23" s="189"/>
      <c r="AFF23" s="189"/>
      <c r="AFG23" s="189"/>
      <c r="AFH23" s="189"/>
      <c r="AFI23" s="189"/>
      <c r="AFJ23" s="189"/>
      <c r="AFK23" s="189"/>
      <c r="AFL23" s="189"/>
      <c r="AFM23" s="189"/>
      <c r="AFN23" s="189"/>
      <c r="AFO23" s="189"/>
      <c r="AFP23" s="189"/>
      <c r="AFQ23" s="189"/>
      <c r="AFR23" s="189"/>
      <c r="AFS23" s="189"/>
      <c r="AFT23" s="189"/>
      <c r="AFU23" s="189"/>
      <c r="AFV23" s="189"/>
      <c r="AFW23" s="189"/>
      <c r="AFX23" s="189"/>
      <c r="AFY23" s="189"/>
      <c r="AFZ23" s="189"/>
      <c r="AGA23" s="189"/>
      <c r="AGB23" s="189"/>
      <c r="AGC23" s="189"/>
      <c r="AGD23" s="189"/>
      <c r="AGE23" s="189"/>
      <c r="AGF23" s="189"/>
      <c r="AGG23" s="189"/>
      <c r="AGH23" s="189"/>
      <c r="AGI23" s="189"/>
      <c r="AGJ23" s="189"/>
      <c r="AGK23" s="189"/>
      <c r="AGL23" s="189"/>
      <c r="AGM23" s="189"/>
      <c r="AGN23" s="189"/>
      <c r="AGO23" s="189"/>
      <c r="AGP23" s="189"/>
      <c r="AGQ23" s="189"/>
      <c r="AGR23" s="189"/>
      <c r="AGS23" s="189"/>
      <c r="AGT23" s="189"/>
      <c r="AGU23" s="189"/>
      <c r="AGV23" s="189"/>
      <c r="AGW23" s="189"/>
      <c r="AGX23" s="189"/>
      <c r="AGY23" s="189"/>
      <c r="AGZ23" s="189"/>
      <c r="AHA23" s="189"/>
      <c r="AHB23" s="189"/>
      <c r="AHC23" s="189"/>
      <c r="AHD23" s="189"/>
      <c r="AHE23" s="189"/>
    </row>
    <row r="24" spans="1:889" s="84" customFormat="1" x14ac:dyDescent="0.2">
      <c r="A24" s="72" t="s">
        <v>148</v>
      </c>
      <c r="B24" s="75" t="s">
        <v>153</v>
      </c>
      <c r="C24" s="76">
        <v>0</v>
      </c>
      <c r="D24" s="76">
        <v>0</v>
      </c>
      <c r="E24" s="33"/>
      <c r="F24" s="189"/>
      <c r="G24" s="189"/>
      <c r="H24" s="189"/>
      <c r="I24" s="189"/>
      <c r="J24" s="189"/>
      <c r="K24" s="189"/>
      <c r="L24" s="189"/>
      <c r="M24" s="189"/>
      <c r="N24" s="189"/>
      <c r="O24" s="189"/>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4"/>
      <c r="BR24" s="194"/>
      <c r="BS24" s="194"/>
      <c r="BT24" s="194"/>
      <c r="BU24" s="194"/>
      <c r="BV24" s="194"/>
      <c r="BW24" s="194"/>
      <c r="BX24" s="194"/>
      <c r="BY24" s="194"/>
      <c r="BZ24" s="194"/>
      <c r="CA24" s="194"/>
      <c r="CB24" s="194"/>
      <c r="CC24" s="194"/>
      <c r="CD24" s="194"/>
      <c r="CE24" s="194"/>
      <c r="CF24" s="194"/>
      <c r="CG24" s="194"/>
      <c r="CH24" s="194"/>
      <c r="CI24" s="194"/>
      <c r="CJ24" s="194"/>
      <c r="CK24" s="194"/>
      <c r="CL24" s="194"/>
      <c r="CM24" s="194"/>
      <c r="CN24" s="194"/>
      <c r="CO24" s="194"/>
      <c r="CP24" s="194"/>
      <c r="CQ24" s="194"/>
      <c r="CR24" s="194"/>
      <c r="CS24" s="194"/>
      <c r="CT24" s="194"/>
      <c r="CU24" s="194"/>
      <c r="CV24" s="194"/>
      <c r="CW24" s="194"/>
      <c r="CX24" s="194"/>
      <c r="CY24" s="194"/>
      <c r="CZ24" s="194"/>
      <c r="DA24" s="194"/>
      <c r="DB24" s="194"/>
      <c r="DC24" s="194"/>
      <c r="DD24" s="189"/>
      <c r="DE24" s="189"/>
      <c r="DF24" s="189"/>
      <c r="DG24" s="189"/>
      <c r="DH24" s="189"/>
      <c r="DI24" s="189"/>
      <c r="DJ24" s="189"/>
      <c r="DK24" s="189"/>
      <c r="DL24" s="189"/>
      <c r="DM24" s="189"/>
      <c r="DN24" s="189"/>
      <c r="DO24" s="189"/>
      <c r="DP24" s="189"/>
      <c r="DQ24" s="189"/>
      <c r="DR24" s="189"/>
      <c r="DS24" s="189"/>
      <c r="DT24" s="189"/>
      <c r="DU24" s="189"/>
      <c r="DV24" s="189"/>
      <c r="DW24" s="189"/>
      <c r="DX24" s="189"/>
      <c r="DY24" s="189"/>
      <c r="DZ24" s="189"/>
      <c r="EA24" s="189"/>
      <c r="EB24" s="189"/>
      <c r="EC24" s="189"/>
      <c r="ED24" s="189"/>
      <c r="EE24" s="189"/>
      <c r="EF24" s="189"/>
      <c r="EG24" s="189"/>
      <c r="EH24" s="189"/>
      <c r="EI24" s="189"/>
      <c r="EJ24" s="189"/>
      <c r="EK24" s="189"/>
      <c r="EL24" s="189"/>
      <c r="EM24" s="189"/>
      <c r="EN24" s="189"/>
      <c r="EO24" s="189"/>
      <c r="EP24" s="189"/>
      <c r="EQ24" s="189"/>
      <c r="ER24" s="189"/>
      <c r="ES24" s="189"/>
      <c r="ET24" s="189"/>
      <c r="EU24" s="189"/>
      <c r="EV24" s="189"/>
      <c r="EW24" s="189"/>
      <c r="EX24" s="189"/>
      <c r="EY24" s="189"/>
      <c r="EZ24" s="189"/>
      <c r="FA24" s="189"/>
      <c r="FB24" s="189"/>
      <c r="FC24" s="189"/>
      <c r="FD24" s="189"/>
      <c r="FE24" s="189"/>
      <c r="FF24" s="189"/>
      <c r="FG24" s="189"/>
      <c r="FH24" s="189"/>
      <c r="FI24" s="189"/>
      <c r="FJ24" s="189"/>
      <c r="FK24" s="189"/>
      <c r="FL24" s="189"/>
      <c r="FM24" s="189"/>
      <c r="FN24" s="189"/>
      <c r="FO24" s="189"/>
      <c r="FP24" s="189"/>
      <c r="FQ24" s="189"/>
      <c r="FR24" s="189"/>
      <c r="FS24" s="189"/>
      <c r="FT24" s="189"/>
      <c r="FU24" s="189"/>
      <c r="FV24" s="189"/>
      <c r="FW24" s="189"/>
      <c r="FX24" s="189"/>
      <c r="FY24" s="189"/>
      <c r="FZ24" s="189"/>
      <c r="GA24" s="189"/>
      <c r="GB24" s="189"/>
      <c r="GC24" s="189"/>
      <c r="GD24" s="189"/>
      <c r="GE24" s="189"/>
      <c r="GF24" s="189"/>
      <c r="GG24" s="189"/>
      <c r="GH24" s="189"/>
      <c r="GI24" s="189"/>
      <c r="GJ24" s="189"/>
      <c r="GK24" s="189"/>
      <c r="GL24" s="189"/>
      <c r="GM24" s="189"/>
      <c r="GN24" s="189"/>
      <c r="GO24" s="189"/>
      <c r="GP24" s="189"/>
      <c r="GQ24" s="189"/>
      <c r="GR24" s="189"/>
      <c r="GS24" s="189"/>
      <c r="GT24" s="189"/>
      <c r="GU24" s="189"/>
      <c r="GV24" s="189"/>
      <c r="GW24" s="189"/>
      <c r="GX24" s="189"/>
      <c r="GY24" s="189"/>
      <c r="GZ24" s="189"/>
      <c r="HA24" s="189"/>
      <c r="HB24" s="189"/>
      <c r="HC24" s="189"/>
      <c r="HD24" s="189"/>
      <c r="HE24" s="189"/>
      <c r="HF24" s="189"/>
      <c r="HG24" s="189"/>
      <c r="HH24" s="189"/>
      <c r="HI24" s="189"/>
      <c r="HJ24" s="189"/>
      <c r="HK24" s="189"/>
      <c r="HL24" s="189"/>
      <c r="HM24" s="189"/>
      <c r="HN24" s="189"/>
      <c r="HO24" s="189"/>
      <c r="HP24" s="189"/>
      <c r="HQ24" s="189"/>
      <c r="HR24" s="189"/>
      <c r="HS24" s="189"/>
      <c r="HT24" s="189"/>
      <c r="HU24" s="189"/>
      <c r="HV24" s="189"/>
      <c r="HW24" s="189"/>
      <c r="HX24" s="189"/>
      <c r="HY24" s="189"/>
      <c r="HZ24" s="189"/>
      <c r="IA24" s="189"/>
      <c r="IB24" s="189"/>
      <c r="IC24" s="189"/>
      <c r="ID24" s="189"/>
      <c r="IE24" s="189"/>
      <c r="IF24" s="189"/>
      <c r="IG24" s="189"/>
      <c r="IH24" s="189"/>
      <c r="II24" s="189"/>
      <c r="IJ24" s="189"/>
      <c r="IK24" s="189"/>
      <c r="IL24" s="189"/>
      <c r="IM24" s="189"/>
      <c r="IN24" s="189"/>
      <c r="IO24" s="189"/>
      <c r="IP24" s="189"/>
      <c r="IQ24" s="189"/>
      <c r="IR24" s="189"/>
      <c r="IS24" s="189"/>
      <c r="IT24" s="189"/>
      <c r="IU24" s="189"/>
      <c r="IV24" s="189"/>
      <c r="IW24" s="189"/>
      <c r="IX24" s="189"/>
      <c r="IY24" s="189"/>
      <c r="IZ24" s="189"/>
      <c r="JA24" s="189"/>
      <c r="JB24" s="189"/>
      <c r="JC24" s="189"/>
      <c r="JD24" s="189"/>
      <c r="JE24" s="189"/>
      <c r="JF24" s="189"/>
      <c r="JG24" s="189"/>
      <c r="JH24" s="189"/>
      <c r="JI24" s="189"/>
      <c r="JJ24" s="189"/>
      <c r="JK24" s="189"/>
      <c r="JL24" s="189"/>
      <c r="JM24" s="189"/>
      <c r="JN24" s="189"/>
      <c r="JO24" s="189"/>
      <c r="JP24" s="189"/>
      <c r="JQ24" s="189"/>
      <c r="JR24" s="189"/>
      <c r="JS24" s="189"/>
      <c r="JT24" s="189"/>
      <c r="JU24" s="189"/>
      <c r="JV24" s="189"/>
      <c r="JW24" s="189"/>
      <c r="JX24" s="189"/>
      <c r="JY24" s="189"/>
      <c r="JZ24" s="189"/>
      <c r="KA24" s="189"/>
      <c r="KB24" s="189"/>
      <c r="KC24" s="189"/>
      <c r="KD24" s="189"/>
      <c r="KE24" s="189"/>
      <c r="KF24" s="189"/>
      <c r="KG24" s="189"/>
      <c r="KH24" s="189"/>
      <c r="KI24" s="189"/>
      <c r="KJ24" s="189"/>
      <c r="KK24" s="189"/>
      <c r="KL24" s="189"/>
      <c r="KM24" s="189"/>
      <c r="KN24" s="189"/>
      <c r="KO24" s="189"/>
      <c r="KP24" s="189"/>
      <c r="KQ24" s="189"/>
      <c r="KR24" s="189"/>
      <c r="KS24" s="189"/>
      <c r="KT24" s="189"/>
      <c r="KU24" s="189"/>
      <c r="KV24" s="189"/>
      <c r="KW24" s="189"/>
      <c r="KX24" s="189"/>
      <c r="KY24" s="189"/>
      <c r="KZ24" s="189"/>
      <c r="LA24" s="189"/>
      <c r="LB24" s="189"/>
      <c r="LC24" s="189"/>
      <c r="LD24" s="189"/>
      <c r="LE24" s="189"/>
      <c r="LF24" s="189"/>
      <c r="LG24" s="189"/>
      <c r="LH24" s="189"/>
      <c r="LI24" s="189"/>
      <c r="LJ24" s="189"/>
      <c r="LK24" s="189"/>
      <c r="LL24" s="189"/>
      <c r="LM24" s="189"/>
      <c r="LN24" s="189"/>
      <c r="LO24" s="189"/>
      <c r="LP24" s="189"/>
      <c r="LQ24" s="189"/>
      <c r="LR24" s="189"/>
      <c r="LS24" s="189"/>
      <c r="LT24" s="189"/>
      <c r="LU24" s="189"/>
      <c r="LV24" s="189"/>
      <c r="LW24" s="189"/>
      <c r="LX24" s="189"/>
      <c r="LY24" s="189"/>
      <c r="LZ24" s="189"/>
      <c r="MA24" s="189"/>
      <c r="MB24" s="189"/>
      <c r="MC24" s="189"/>
      <c r="MD24" s="189"/>
      <c r="ME24" s="189"/>
      <c r="MF24" s="189"/>
      <c r="MG24" s="189"/>
      <c r="MH24" s="189"/>
      <c r="MI24" s="189"/>
      <c r="MJ24" s="189"/>
      <c r="MK24" s="189"/>
      <c r="ML24" s="189"/>
      <c r="MM24" s="189"/>
      <c r="MN24" s="189"/>
      <c r="MO24" s="189"/>
      <c r="MP24" s="189"/>
      <c r="MQ24" s="189"/>
      <c r="MR24" s="189"/>
      <c r="MS24" s="189"/>
      <c r="MT24" s="189"/>
      <c r="MU24" s="189"/>
      <c r="MV24" s="189"/>
      <c r="MW24" s="189"/>
      <c r="MX24" s="189"/>
      <c r="MY24" s="189"/>
      <c r="MZ24" s="189"/>
      <c r="NA24" s="189"/>
      <c r="NB24" s="189"/>
      <c r="NC24" s="189"/>
      <c r="ND24" s="189"/>
      <c r="NE24" s="189"/>
      <c r="NF24" s="189"/>
      <c r="NG24" s="189"/>
      <c r="NH24" s="189"/>
      <c r="NI24" s="189"/>
      <c r="NJ24" s="189"/>
      <c r="NK24" s="189"/>
      <c r="NL24" s="189"/>
      <c r="NM24" s="189"/>
      <c r="NN24" s="189"/>
      <c r="NO24" s="189"/>
      <c r="NP24" s="189"/>
      <c r="NQ24" s="189"/>
      <c r="NR24" s="189"/>
      <c r="NS24" s="189"/>
      <c r="NT24" s="189"/>
      <c r="NU24" s="189"/>
      <c r="NV24" s="189"/>
      <c r="NW24" s="189"/>
      <c r="NX24" s="189"/>
      <c r="NY24" s="189"/>
      <c r="NZ24" s="189"/>
      <c r="OA24" s="189"/>
      <c r="OB24" s="189"/>
      <c r="OC24" s="189"/>
      <c r="OD24" s="189"/>
      <c r="OE24" s="189"/>
      <c r="OF24" s="189"/>
      <c r="OG24" s="189"/>
      <c r="OH24" s="189"/>
      <c r="OI24" s="189"/>
      <c r="OJ24" s="189"/>
      <c r="OK24" s="189"/>
      <c r="OL24" s="189"/>
      <c r="OM24" s="189"/>
      <c r="ON24" s="189"/>
      <c r="OO24" s="189"/>
      <c r="OP24" s="189"/>
      <c r="OQ24" s="189"/>
      <c r="OR24" s="189"/>
      <c r="OS24" s="189"/>
      <c r="OT24" s="189"/>
      <c r="OU24" s="189"/>
      <c r="OV24" s="189"/>
      <c r="OW24" s="189"/>
      <c r="OX24" s="189"/>
      <c r="OY24" s="189"/>
      <c r="OZ24" s="189"/>
      <c r="PA24" s="189"/>
      <c r="PB24" s="189"/>
      <c r="PC24" s="189"/>
      <c r="PD24" s="189"/>
      <c r="PE24" s="189"/>
      <c r="PF24" s="189"/>
      <c r="PG24" s="189"/>
      <c r="PH24" s="189"/>
      <c r="PI24" s="189"/>
      <c r="PJ24" s="189"/>
      <c r="PK24" s="189"/>
      <c r="PL24" s="189"/>
      <c r="PM24" s="189"/>
      <c r="PN24" s="189"/>
      <c r="PO24" s="189"/>
      <c r="PP24" s="189"/>
      <c r="PQ24" s="189"/>
      <c r="PR24" s="189"/>
      <c r="PS24" s="189"/>
      <c r="PT24" s="189"/>
      <c r="PU24" s="189"/>
      <c r="PV24" s="189"/>
      <c r="PW24" s="189"/>
      <c r="PX24" s="189"/>
      <c r="PY24" s="189"/>
      <c r="PZ24" s="189"/>
      <c r="QA24" s="189"/>
      <c r="QB24" s="189"/>
      <c r="QC24" s="189"/>
      <c r="QD24" s="189"/>
      <c r="QE24" s="189"/>
      <c r="QF24" s="189"/>
      <c r="QG24" s="189"/>
      <c r="QH24" s="189"/>
      <c r="QI24" s="189"/>
      <c r="QJ24" s="189"/>
      <c r="QK24" s="189"/>
      <c r="QL24" s="189"/>
      <c r="QM24" s="189"/>
      <c r="QN24" s="189"/>
      <c r="QO24" s="189"/>
      <c r="QP24" s="189"/>
      <c r="QQ24" s="189"/>
      <c r="QR24" s="189"/>
      <c r="QS24" s="189"/>
      <c r="QT24" s="189"/>
      <c r="QU24" s="189"/>
      <c r="QV24" s="189"/>
      <c r="QW24" s="189"/>
      <c r="QX24" s="189"/>
      <c r="QY24" s="189"/>
      <c r="QZ24" s="189"/>
      <c r="RA24" s="189"/>
      <c r="RB24" s="189"/>
      <c r="RC24" s="189"/>
      <c r="RD24" s="189"/>
      <c r="RE24" s="189"/>
      <c r="RF24" s="189"/>
      <c r="RG24" s="189"/>
      <c r="RH24" s="189"/>
      <c r="RI24" s="189"/>
      <c r="RJ24" s="189"/>
      <c r="RK24" s="189"/>
      <c r="RL24" s="189"/>
      <c r="RM24" s="189"/>
      <c r="RN24" s="189"/>
      <c r="RO24" s="189"/>
      <c r="RP24" s="189"/>
      <c r="RQ24" s="189"/>
      <c r="RR24" s="189"/>
      <c r="RS24" s="189"/>
      <c r="RT24" s="189"/>
      <c r="RU24" s="189"/>
      <c r="RV24" s="189"/>
      <c r="RW24" s="189"/>
      <c r="RX24" s="189"/>
      <c r="RY24" s="189"/>
      <c r="RZ24" s="189"/>
      <c r="SA24" s="189"/>
      <c r="SB24" s="189"/>
      <c r="SC24" s="189"/>
      <c r="SD24" s="189"/>
      <c r="SE24" s="189"/>
      <c r="SF24" s="189"/>
      <c r="SG24" s="189"/>
      <c r="SH24" s="189"/>
      <c r="SI24" s="189"/>
      <c r="SJ24" s="189"/>
      <c r="SK24" s="189"/>
      <c r="SL24" s="189"/>
      <c r="SM24" s="189"/>
      <c r="SN24" s="189"/>
      <c r="SO24" s="189"/>
      <c r="SP24" s="189"/>
      <c r="SQ24" s="189"/>
      <c r="SR24" s="189"/>
      <c r="SS24" s="189"/>
      <c r="ST24" s="189"/>
      <c r="SU24" s="189"/>
      <c r="SV24" s="189"/>
      <c r="SW24" s="189"/>
      <c r="SX24" s="189"/>
      <c r="SY24" s="189"/>
      <c r="SZ24" s="189"/>
      <c r="TA24" s="189"/>
      <c r="TB24" s="189"/>
      <c r="TC24" s="189"/>
      <c r="TD24" s="189"/>
      <c r="TE24" s="189"/>
      <c r="TF24" s="189"/>
      <c r="TG24" s="189"/>
      <c r="TH24" s="189"/>
      <c r="TI24" s="189"/>
      <c r="TJ24" s="189"/>
      <c r="TK24" s="189"/>
      <c r="TL24" s="189"/>
      <c r="TM24" s="189"/>
      <c r="TN24" s="189"/>
      <c r="TO24" s="189"/>
      <c r="TP24" s="189"/>
      <c r="TQ24" s="189"/>
      <c r="TR24" s="189"/>
      <c r="TS24" s="189"/>
      <c r="TT24" s="189"/>
      <c r="TU24" s="189"/>
      <c r="TV24" s="189"/>
      <c r="TW24" s="189"/>
      <c r="TX24" s="189"/>
      <c r="TY24" s="189"/>
      <c r="TZ24" s="189"/>
      <c r="UA24" s="189"/>
      <c r="UB24" s="189"/>
      <c r="UC24" s="189"/>
      <c r="UD24" s="189"/>
      <c r="UE24" s="189"/>
      <c r="UF24" s="189"/>
      <c r="UG24" s="189"/>
      <c r="UH24" s="189"/>
      <c r="UI24" s="189"/>
      <c r="UJ24" s="189"/>
      <c r="UK24" s="189"/>
      <c r="UL24" s="189"/>
      <c r="UM24" s="189"/>
      <c r="UN24" s="189"/>
      <c r="UO24" s="189"/>
      <c r="UP24" s="189"/>
      <c r="UQ24" s="189"/>
      <c r="UR24" s="189"/>
      <c r="US24" s="189"/>
      <c r="UT24" s="189"/>
      <c r="UU24" s="189"/>
      <c r="UV24" s="189"/>
      <c r="UW24" s="189"/>
      <c r="UX24" s="189"/>
      <c r="UY24" s="189"/>
      <c r="UZ24" s="189"/>
      <c r="VA24" s="189"/>
      <c r="VB24" s="189"/>
      <c r="VC24" s="189"/>
      <c r="VD24" s="189"/>
      <c r="VE24" s="189"/>
      <c r="VF24" s="189"/>
      <c r="VG24" s="189"/>
      <c r="VH24" s="189"/>
      <c r="VI24" s="189"/>
      <c r="VJ24" s="189"/>
      <c r="VK24" s="189"/>
      <c r="VL24" s="189"/>
      <c r="VM24" s="189"/>
      <c r="VN24" s="189"/>
      <c r="VO24" s="189"/>
      <c r="VP24" s="189"/>
      <c r="VQ24" s="189"/>
      <c r="VR24" s="189"/>
      <c r="VS24" s="189"/>
      <c r="VT24" s="189"/>
      <c r="VU24" s="189"/>
      <c r="VV24" s="189"/>
      <c r="VW24" s="189"/>
      <c r="VX24" s="189"/>
      <c r="VY24" s="189"/>
      <c r="VZ24" s="189"/>
      <c r="WA24" s="189"/>
      <c r="WB24" s="189"/>
      <c r="WC24" s="189"/>
      <c r="WD24" s="189"/>
      <c r="WE24" s="189"/>
      <c r="WF24" s="189"/>
      <c r="WG24" s="189"/>
      <c r="WH24" s="189"/>
      <c r="WI24" s="189"/>
      <c r="WJ24" s="189"/>
      <c r="WK24" s="189"/>
      <c r="WL24" s="189"/>
      <c r="WM24" s="189"/>
      <c r="WN24" s="189"/>
      <c r="WO24" s="189"/>
      <c r="WP24" s="189"/>
      <c r="WQ24" s="189"/>
      <c r="WR24" s="189"/>
      <c r="WS24" s="189"/>
      <c r="WT24" s="189"/>
      <c r="WU24" s="189"/>
      <c r="WV24" s="189"/>
      <c r="WW24" s="189"/>
      <c r="WX24" s="189"/>
      <c r="WY24" s="189"/>
      <c r="WZ24" s="189"/>
      <c r="XA24" s="189"/>
      <c r="XB24" s="189"/>
      <c r="XC24" s="189"/>
      <c r="XD24" s="189"/>
      <c r="XE24" s="189"/>
      <c r="XF24" s="189"/>
      <c r="XG24" s="189"/>
      <c r="XH24" s="189"/>
      <c r="XI24" s="189"/>
      <c r="XJ24" s="189"/>
      <c r="XK24" s="189"/>
      <c r="XL24" s="189"/>
      <c r="XM24" s="189"/>
      <c r="XN24" s="189"/>
      <c r="XO24" s="189"/>
      <c r="XP24" s="189"/>
      <c r="XQ24" s="189"/>
      <c r="XR24" s="189"/>
      <c r="XS24" s="189"/>
      <c r="XT24" s="189"/>
      <c r="XU24" s="189"/>
      <c r="XV24" s="189"/>
      <c r="XW24" s="189"/>
      <c r="XX24" s="189"/>
      <c r="XY24" s="189"/>
      <c r="XZ24" s="189"/>
      <c r="YA24" s="189"/>
      <c r="YB24" s="189"/>
      <c r="YC24" s="189"/>
      <c r="YD24" s="189"/>
      <c r="YE24" s="189"/>
      <c r="YF24" s="189"/>
      <c r="YG24" s="189"/>
      <c r="YH24" s="189"/>
      <c r="YI24" s="189"/>
      <c r="YJ24" s="189"/>
      <c r="YK24" s="189"/>
      <c r="YL24" s="189"/>
      <c r="YM24" s="189"/>
      <c r="YN24" s="189"/>
      <c r="YO24" s="189"/>
      <c r="YP24" s="189"/>
      <c r="YQ24" s="189"/>
      <c r="YR24" s="189"/>
      <c r="YS24" s="189"/>
      <c r="YT24" s="189"/>
      <c r="YU24" s="189"/>
      <c r="YV24" s="189"/>
      <c r="YW24" s="189"/>
      <c r="YX24" s="189"/>
      <c r="YY24" s="189"/>
      <c r="YZ24" s="189"/>
      <c r="ZA24" s="189"/>
      <c r="ZB24" s="189"/>
      <c r="ZC24" s="189"/>
      <c r="ZD24" s="189"/>
      <c r="ZE24" s="189"/>
      <c r="ZF24" s="189"/>
      <c r="ZG24" s="189"/>
      <c r="ZH24" s="189"/>
      <c r="ZI24" s="189"/>
      <c r="ZJ24" s="189"/>
      <c r="ZK24" s="189"/>
      <c r="ZL24" s="189"/>
      <c r="ZM24" s="189"/>
      <c r="ZN24" s="189"/>
      <c r="ZO24" s="189"/>
      <c r="ZP24" s="189"/>
      <c r="ZQ24" s="189"/>
      <c r="ZR24" s="189"/>
      <c r="ZS24" s="189"/>
      <c r="ZT24" s="189"/>
      <c r="ZU24" s="189"/>
      <c r="ZV24" s="189"/>
      <c r="ZW24" s="189"/>
      <c r="ZX24" s="189"/>
      <c r="ZY24" s="189"/>
      <c r="ZZ24" s="189"/>
      <c r="AAA24" s="189"/>
      <c r="AAB24" s="189"/>
      <c r="AAC24" s="189"/>
      <c r="AAD24" s="189"/>
      <c r="AAE24" s="189"/>
      <c r="AAF24" s="189"/>
      <c r="AAG24" s="189"/>
      <c r="AAH24" s="189"/>
      <c r="AAI24" s="189"/>
      <c r="AAJ24" s="189"/>
      <c r="AAK24" s="189"/>
      <c r="AAL24" s="189"/>
      <c r="AAM24" s="189"/>
      <c r="AAN24" s="189"/>
      <c r="AAO24" s="189"/>
      <c r="AAP24" s="189"/>
      <c r="AAQ24" s="189"/>
      <c r="AAR24" s="189"/>
      <c r="AAS24" s="189"/>
      <c r="AAT24" s="189"/>
      <c r="AAU24" s="189"/>
      <c r="AAV24" s="189"/>
      <c r="AAW24" s="189"/>
      <c r="AAX24" s="189"/>
      <c r="AAY24" s="189"/>
      <c r="AAZ24" s="189"/>
      <c r="ABA24" s="189"/>
      <c r="ABB24" s="189"/>
      <c r="ABC24" s="189"/>
      <c r="ABD24" s="189"/>
      <c r="ABE24" s="189"/>
      <c r="ABF24" s="189"/>
      <c r="ABG24" s="189"/>
      <c r="ABH24" s="189"/>
      <c r="ABI24" s="189"/>
      <c r="ABJ24" s="189"/>
      <c r="ABK24" s="189"/>
      <c r="ABL24" s="189"/>
      <c r="ABM24" s="189"/>
      <c r="ABN24" s="189"/>
      <c r="ABO24" s="189"/>
      <c r="ABP24" s="189"/>
      <c r="ABQ24" s="189"/>
      <c r="ABR24" s="189"/>
      <c r="ABS24" s="189"/>
      <c r="ABT24" s="189"/>
      <c r="ABU24" s="189"/>
      <c r="ABV24" s="189"/>
      <c r="ABW24" s="189"/>
      <c r="ABX24" s="189"/>
      <c r="ABY24" s="189"/>
      <c r="ABZ24" s="189"/>
      <c r="ACA24" s="189"/>
      <c r="ACB24" s="189"/>
      <c r="ACC24" s="189"/>
      <c r="ACD24" s="189"/>
      <c r="ACE24" s="189"/>
      <c r="ACF24" s="189"/>
      <c r="ACG24" s="189"/>
      <c r="ACH24" s="189"/>
      <c r="ACI24" s="189"/>
      <c r="ACJ24" s="189"/>
      <c r="ACK24" s="189"/>
      <c r="ACL24" s="189"/>
      <c r="ACM24" s="189"/>
      <c r="ACN24" s="189"/>
      <c r="ACO24" s="189"/>
      <c r="ACP24" s="189"/>
      <c r="ACQ24" s="189"/>
      <c r="ACR24" s="189"/>
      <c r="ACS24" s="189"/>
      <c r="ACT24" s="189"/>
      <c r="ACU24" s="189"/>
      <c r="ACV24" s="189"/>
      <c r="ACW24" s="189"/>
      <c r="ACX24" s="189"/>
      <c r="ACY24" s="189"/>
      <c r="ACZ24" s="189"/>
      <c r="ADA24" s="189"/>
      <c r="ADB24" s="189"/>
      <c r="ADC24" s="189"/>
      <c r="ADD24" s="189"/>
      <c r="ADE24" s="189"/>
      <c r="ADF24" s="189"/>
      <c r="ADG24" s="189"/>
      <c r="ADH24" s="189"/>
      <c r="ADI24" s="189"/>
      <c r="ADJ24" s="189"/>
      <c r="ADK24" s="189"/>
      <c r="ADL24" s="189"/>
      <c r="ADM24" s="189"/>
      <c r="ADN24" s="189"/>
      <c r="ADO24" s="189"/>
      <c r="ADP24" s="189"/>
      <c r="ADQ24" s="189"/>
      <c r="ADR24" s="189"/>
      <c r="ADS24" s="189"/>
      <c r="ADT24" s="189"/>
      <c r="ADU24" s="189"/>
      <c r="ADV24" s="189"/>
      <c r="ADW24" s="189"/>
      <c r="ADX24" s="189"/>
      <c r="ADY24" s="189"/>
      <c r="ADZ24" s="189"/>
      <c r="AEA24" s="189"/>
      <c r="AEB24" s="189"/>
      <c r="AEC24" s="189"/>
      <c r="AED24" s="189"/>
      <c r="AEE24" s="189"/>
      <c r="AEF24" s="189"/>
      <c r="AEG24" s="189"/>
      <c r="AEH24" s="189"/>
      <c r="AEI24" s="189"/>
      <c r="AEJ24" s="189"/>
      <c r="AEK24" s="189"/>
      <c r="AEL24" s="189"/>
      <c r="AEM24" s="189"/>
      <c r="AEN24" s="189"/>
      <c r="AEO24" s="189"/>
      <c r="AEP24" s="189"/>
      <c r="AEQ24" s="189"/>
      <c r="AER24" s="189"/>
      <c r="AES24" s="189"/>
      <c r="AET24" s="189"/>
      <c r="AEU24" s="189"/>
      <c r="AEV24" s="189"/>
      <c r="AEW24" s="189"/>
      <c r="AEX24" s="189"/>
      <c r="AEY24" s="189"/>
      <c r="AEZ24" s="189"/>
      <c r="AFA24" s="189"/>
      <c r="AFB24" s="189"/>
      <c r="AFC24" s="189"/>
      <c r="AFD24" s="189"/>
      <c r="AFE24" s="189"/>
      <c r="AFF24" s="189"/>
      <c r="AFG24" s="189"/>
      <c r="AFH24" s="189"/>
      <c r="AFI24" s="189"/>
      <c r="AFJ24" s="189"/>
      <c r="AFK24" s="189"/>
      <c r="AFL24" s="189"/>
      <c r="AFM24" s="189"/>
      <c r="AFN24" s="189"/>
      <c r="AFO24" s="189"/>
      <c r="AFP24" s="189"/>
      <c r="AFQ24" s="189"/>
      <c r="AFR24" s="189"/>
      <c r="AFS24" s="189"/>
      <c r="AFT24" s="189"/>
      <c r="AFU24" s="189"/>
      <c r="AFV24" s="189"/>
      <c r="AFW24" s="189"/>
      <c r="AFX24" s="189"/>
      <c r="AFY24" s="189"/>
      <c r="AFZ24" s="189"/>
      <c r="AGA24" s="189"/>
      <c r="AGB24" s="189"/>
      <c r="AGC24" s="189"/>
      <c r="AGD24" s="189"/>
      <c r="AGE24" s="189"/>
      <c r="AGF24" s="189"/>
      <c r="AGG24" s="189"/>
      <c r="AGH24" s="189"/>
      <c r="AGI24" s="189"/>
      <c r="AGJ24" s="189"/>
      <c r="AGK24" s="189"/>
      <c r="AGL24" s="189"/>
      <c r="AGM24" s="189"/>
      <c r="AGN24" s="189"/>
      <c r="AGO24" s="189"/>
      <c r="AGP24" s="189"/>
      <c r="AGQ24" s="189"/>
      <c r="AGR24" s="189"/>
      <c r="AGS24" s="189"/>
      <c r="AGT24" s="189"/>
      <c r="AGU24" s="189"/>
      <c r="AGV24" s="189"/>
      <c r="AGW24" s="189"/>
      <c r="AGX24" s="189"/>
      <c r="AGY24" s="189"/>
      <c r="AGZ24" s="189"/>
      <c r="AHA24" s="189"/>
      <c r="AHB24" s="189"/>
      <c r="AHC24" s="189"/>
      <c r="AHD24" s="189"/>
      <c r="AHE24" s="189"/>
    </row>
    <row r="25" spans="1:889" s="84" customFormat="1" x14ac:dyDescent="0.2">
      <c r="A25" s="72" t="s">
        <v>283</v>
      </c>
      <c r="B25" s="155" t="s">
        <v>282</v>
      </c>
      <c r="C25" s="76">
        <v>0</v>
      </c>
      <c r="D25" s="76">
        <v>0</v>
      </c>
      <c r="E25" s="33"/>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189"/>
      <c r="AU25" s="189"/>
      <c r="AV25" s="189"/>
      <c r="AW25" s="189"/>
      <c r="AX25" s="189"/>
      <c r="AY25" s="189"/>
      <c r="AZ25" s="189"/>
      <c r="BA25" s="189"/>
      <c r="BB25" s="189"/>
      <c r="BC25" s="189"/>
      <c r="BD25" s="189"/>
      <c r="BE25" s="189"/>
      <c r="BF25" s="189"/>
      <c r="BG25" s="189"/>
      <c r="BH25" s="189"/>
      <c r="BI25" s="189"/>
      <c r="BJ25" s="189"/>
      <c r="BK25" s="189"/>
      <c r="BL25" s="189"/>
      <c r="BM25" s="189"/>
      <c r="BN25" s="189"/>
      <c r="BO25" s="189"/>
      <c r="BP25" s="189"/>
      <c r="BQ25" s="189"/>
      <c r="BR25" s="189"/>
      <c r="BS25" s="189"/>
      <c r="BT25" s="189"/>
      <c r="BU25" s="189"/>
      <c r="BV25" s="189"/>
      <c r="BW25" s="189"/>
      <c r="BX25" s="189"/>
      <c r="BY25" s="189"/>
      <c r="BZ25" s="189"/>
      <c r="CA25" s="189"/>
      <c r="CB25" s="189"/>
      <c r="CC25" s="189"/>
      <c r="CD25" s="189"/>
      <c r="CE25" s="189"/>
      <c r="CF25" s="189"/>
      <c r="CG25" s="189"/>
      <c r="CH25" s="189"/>
      <c r="CI25" s="189"/>
      <c r="CJ25" s="189"/>
      <c r="CK25" s="189"/>
      <c r="CL25" s="189"/>
      <c r="CM25" s="189"/>
      <c r="CN25" s="189"/>
      <c r="CO25" s="189"/>
      <c r="CP25" s="189"/>
      <c r="CQ25" s="189"/>
      <c r="CR25" s="189"/>
      <c r="CS25" s="189"/>
      <c r="CT25" s="189"/>
      <c r="CU25" s="189"/>
      <c r="CV25" s="189"/>
      <c r="CW25" s="189"/>
      <c r="CX25" s="189"/>
      <c r="CY25" s="189"/>
      <c r="CZ25" s="189"/>
      <c r="DA25" s="189"/>
      <c r="DB25" s="189"/>
      <c r="DC25" s="189"/>
      <c r="DD25" s="189"/>
      <c r="DE25" s="189"/>
      <c r="DF25" s="189"/>
      <c r="DG25" s="189"/>
      <c r="DH25" s="189"/>
      <c r="DI25" s="189"/>
      <c r="DJ25" s="189"/>
      <c r="DK25" s="189"/>
      <c r="DL25" s="189"/>
      <c r="DM25" s="189"/>
      <c r="DN25" s="189"/>
      <c r="DO25" s="189"/>
      <c r="DP25" s="189"/>
      <c r="DQ25" s="189"/>
      <c r="DR25" s="189"/>
      <c r="DS25" s="189"/>
      <c r="DT25" s="189"/>
      <c r="DU25" s="189"/>
      <c r="DV25" s="189"/>
      <c r="DW25" s="189"/>
      <c r="DX25" s="189"/>
      <c r="DY25" s="189"/>
      <c r="DZ25" s="189"/>
      <c r="EA25" s="189"/>
      <c r="EB25" s="189"/>
      <c r="EC25" s="189"/>
      <c r="ED25" s="189"/>
      <c r="EE25" s="189"/>
      <c r="EF25" s="189"/>
      <c r="EG25" s="189"/>
      <c r="EH25" s="189"/>
      <c r="EI25" s="189"/>
      <c r="EJ25" s="189"/>
      <c r="EK25" s="189"/>
      <c r="EL25" s="189"/>
      <c r="EM25" s="189"/>
      <c r="EN25" s="189"/>
      <c r="EO25" s="189"/>
      <c r="EP25" s="189"/>
      <c r="EQ25" s="189"/>
      <c r="ER25" s="189"/>
      <c r="ES25" s="189"/>
      <c r="ET25" s="189"/>
      <c r="EU25" s="189"/>
      <c r="EV25" s="189"/>
      <c r="EW25" s="189"/>
      <c r="EX25" s="189"/>
      <c r="EY25" s="189"/>
      <c r="EZ25" s="189"/>
      <c r="FA25" s="189"/>
      <c r="FB25" s="189"/>
      <c r="FC25" s="189"/>
      <c r="FD25" s="189"/>
      <c r="FE25" s="189"/>
      <c r="FF25" s="189"/>
      <c r="FG25" s="189"/>
      <c r="FH25" s="189"/>
      <c r="FI25" s="189"/>
      <c r="FJ25" s="189"/>
      <c r="FK25" s="189"/>
      <c r="FL25" s="189"/>
      <c r="FM25" s="189"/>
      <c r="FN25" s="189"/>
      <c r="FO25" s="189"/>
      <c r="FP25" s="189"/>
      <c r="FQ25" s="189"/>
      <c r="FR25" s="189"/>
      <c r="FS25" s="189"/>
      <c r="FT25" s="189"/>
      <c r="FU25" s="189"/>
      <c r="FV25" s="189"/>
      <c r="FW25" s="189"/>
      <c r="FX25" s="189"/>
      <c r="FY25" s="189"/>
      <c r="FZ25" s="189"/>
      <c r="GA25" s="189"/>
      <c r="GB25" s="189"/>
      <c r="GC25" s="189"/>
      <c r="GD25" s="189"/>
      <c r="GE25" s="189"/>
      <c r="GF25" s="189"/>
      <c r="GG25" s="189"/>
      <c r="GH25" s="189"/>
      <c r="GI25" s="189"/>
      <c r="GJ25" s="189"/>
      <c r="GK25" s="189"/>
      <c r="GL25" s="189"/>
      <c r="GM25" s="189"/>
      <c r="GN25" s="189"/>
      <c r="GO25" s="189"/>
      <c r="GP25" s="189"/>
      <c r="GQ25" s="189"/>
      <c r="GR25" s="189"/>
      <c r="GS25" s="189"/>
      <c r="GT25" s="189"/>
      <c r="GU25" s="189"/>
      <c r="GV25" s="189"/>
      <c r="GW25" s="189"/>
      <c r="GX25" s="189"/>
      <c r="GY25" s="189"/>
      <c r="GZ25" s="189"/>
      <c r="HA25" s="189"/>
      <c r="HB25" s="189"/>
      <c r="HC25" s="189"/>
      <c r="HD25" s="189"/>
      <c r="HE25" s="189"/>
      <c r="HF25" s="189"/>
      <c r="HG25" s="189"/>
      <c r="HH25" s="189"/>
      <c r="HI25" s="189"/>
      <c r="HJ25" s="189"/>
      <c r="HK25" s="189"/>
      <c r="HL25" s="189"/>
      <c r="HM25" s="189"/>
      <c r="HN25" s="189"/>
      <c r="HO25" s="189"/>
      <c r="HP25" s="189"/>
      <c r="HQ25" s="189"/>
      <c r="HR25" s="189"/>
      <c r="HS25" s="189"/>
      <c r="HT25" s="189"/>
      <c r="HU25" s="189"/>
      <c r="HV25" s="189"/>
      <c r="HW25" s="189"/>
      <c r="HX25" s="189"/>
      <c r="HY25" s="189"/>
      <c r="HZ25" s="189"/>
      <c r="IA25" s="189"/>
      <c r="IB25" s="189"/>
      <c r="IC25" s="189"/>
      <c r="ID25" s="189"/>
      <c r="IE25" s="189"/>
      <c r="IF25" s="189"/>
      <c r="IG25" s="189"/>
      <c r="IH25" s="189"/>
      <c r="II25" s="189"/>
      <c r="IJ25" s="189"/>
      <c r="IK25" s="189"/>
      <c r="IL25" s="189"/>
      <c r="IM25" s="189"/>
      <c r="IN25" s="189"/>
      <c r="IO25" s="189"/>
      <c r="IP25" s="189"/>
      <c r="IQ25" s="189"/>
      <c r="IR25" s="189"/>
      <c r="IS25" s="189"/>
      <c r="IT25" s="189"/>
      <c r="IU25" s="189"/>
      <c r="IV25" s="189"/>
      <c r="IW25" s="189"/>
      <c r="IX25" s="189"/>
      <c r="IY25" s="189"/>
      <c r="IZ25" s="189"/>
      <c r="JA25" s="189"/>
      <c r="JB25" s="189"/>
      <c r="JC25" s="189"/>
      <c r="JD25" s="189"/>
      <c r="JE25" s="189"/>
      <c r="JF25" s="189"/>
      <c r="JG25" s="189"/>
      <c r="JH25" s="189"/>
      <c r="JI25" s="189"/>
      <c r="JJ25" s="189"/>
      <c r="JK25" s="189"/>
      <c r="JL25" s="189"/>
      <c r="JM25" s="189"/>
      <c r="JN25" s="189"/>
      <c r="JO25" s="189"/>
      <c r="JP25" s="189"/>
      <c r="JQ25" s="189"/>
      <c r="JR25" s="189"/>
      <c r="JS25" s="189"/>
      <c r="JT25" s="189"/>
      <c r="JU25" s="189"/>
      <c r="JV25" s="189"/>
      <c r="JW25" s="189"/>
      <c r="JX25" s="189"/>
      <c r="JY25" s="189"/>
      <c r="JZ25" s="189"/>
      <c r="KA25" s="189"/>
      <c r="KB25" s="189"/>
      <c r="KC25" s="189"/>
      <c r="KD25" s="189"/>
      <c r="KE25" s="189"/>
      <c r="KF25" s="189"/>
      <c r="KG25" s="189"/>
      <c r="KH25" s="189"/>
      <c r="KI25" s="189"/>
      <c r="KJ25" s="189"/>
      <c r="KK25" s="189"/>
      <c r="KL25" s="189"/>
      <c r="KM25" s="189"/>
      <c r="KN25" s="189"/>
      <c r="KO25" s="189"/>
      <c r="KP25" s="189"/>
      <c r="KQ25" s="189"/>
      <c r="KR25" s="189"/>
      <c r="KS25" s="189"/>
      <c r="KT25" s="189"/>
      <c r="KU25" s="189"/>
      <c r="KV25" s="189"/>
      <c r="KW25" s="189"/>
      <c r="KX25" s="189"/>
      <c r="KY25" s="189"/>
      <c r="KZ25" s="189"/>
      <c r="LA25" s="189"/>
      <c r="LB25" s="189"/>
      <c r="LC25" s="189"/>
      <c r="LD25" s="189"/>
      <c r="LE25" s="189"/>
      <c r="LF25" s="189"/>
      <c r="LG25" s="189"/>
      <c r="LH25" s="189"/>
      <c r="LI25" s="189"/>
      <c r="LJ25" s="189"/>
      <c r="LK25" s="189"/>
      <c r="LL25" s="189"/>
      <c r="LM25" s="189"/>
      <c r="LN25" s="189"/>
      <c r="LO25" s="189"/>
      <c r="LP25" s="189"/>
      <c r="LQ25" s="189"/>
      <c r="LR25" s="189"/>
      <c r="LS25" s="189"/>
      <c r="LT25" s="189"/>
      <c r="LU25" s="189"/>
      <c r="LV25" s="189"/>
      <c r="LW25" s="189"/>
      <c r="LX25" s="189"/>
      <c r="LY25" s="189"/>
      <c r="LZ25" s="189"/>
      <c r="MA25" s="189"/>
      <c r="MB25" s="189"/>
      <c r="MC25" s="189"/>
      <c r="MD25" s="189"/>
      <c r="ME25" s="189"/>
      <c r="MF25" s="189"/>
      <c r="MG25" s="189"/>
      <c r="MH25" s="189"/>
      <c r="MI25" s="189"/>
      <c r="MJ25" s="189"/>
      <c r="MK25" s="189"/>
      <c r="ML25" s="189"/>
      <c r="MM25" s="189"/>
      <c r="MN25" s="189"/>
      <c r="MO25" s="189"/>
      <c r="MP25" s="189"/>
      <c r="MQ25" s="189"/>
      <c r="MR25" s="189"/>
      <c r="MS25" s="189"/>
      <c r="MT25" s="189"/>
      <c r="MU25" s="189"/>
      <c r="MV25" s="189"/>
      <c r="MW25" s="189"/>
      <c r="MX25" s="189"/>
      <c r="MY25" s="189"/>
      <c r="MZ25" s="189"/>
      <c r="NA25" s="189"/>
      <c r="NB25" s="189"/>
      <c r="NC25" s="189"/>
      <c r="ND25" s="189"/>
      <c r="NE25" s="189"/>
      <c r="NF25" s="189"/>
      <c r="NG25" s="189"/>
      <c r="NH25" s="189"/>
      <c r="NI25" s="189"/>
      <c r="NJ25" s="189"/>
      <c r="NK25" s="189"/>
      <c r="NL25" s="189"/>
      <c r="NM25" s="189"/>
      <c r="NN25" s="189"/>
      <c r="NO25" s="189"/>
      <c r="NP25" s="189"/>
      <c r="NQ25" s="189"/>
      <c r="NR25" s="189"/>
      <c r="NS25" s="189"/>
      <c r="NT25" s="189"/>
      <c r="NU25" s="189"/>
      <c r="NV25" s="189"/>
      <c r="NW25" s="189"/>
      <c r="NX25" s="189"/>
      <c r="NY25" s="189"/>
      <c r="NZ25" s="189"/>
      <c r="OA25" s="189"/>
      <c r="OB25" s="189"/>
      <c r="OC25" s="189"/>
      <c r="OD25" s="189"/>
      <c r="OE25" s="189"/>
      <c r="OF25" s="189"/>
      <c r="OG25" s="189"/>
      <c r="OH25" s="189"/>
      <c r="OI25" s="189"/>
      <c r="OJ25" s="189"/>
      <c r="OK25" s="189"/>
      <c r="OL25" s="189"/>
      <c r="OM25" s="189"/>
      <c r="ON25" s="189"/>
      <c r="OO25" s="189"/>
      <c r="OP25" s="189"/>
      <c r="OQ25" s="189"/>
      <c r="OR25" s="189"/>
      <c r="OS25" s="189"/>
      <c r="OT25" s="189"/>
      <c r="OU25" s="189"/>
      <c r="OV25" s="189"/>
      <c r="OW25" s="189"/>
      <c r="OX25" s="189"/>
      <c r="OY25" s="189"/>
      <c r="OZ25" s="189"/>
      <c r="PA25" s="189"/>
      <c r="PB25" s="189"/>
      <c r="PC25" s="189"/>
      <c r="PD25" s="189"/>
      <c r="PE25" s="189"/>
      <c r="PF25" s="189"/>
      <c r="PG25" s="189"/>
      <c r="PH25" s="189"/>
      <c r="PI25" s="189"/>
      <c r="PJ25" s="189"/>
      <c r="PK25" s="189"/>
      <c r="PL25" s="189"/>
      <c r="PM25" s="189"/>
      <c r="PN25" s="189"/>
      <c r="PO25" s="189"/>
      <c r="PP25" s="189"/>
      <c r="PQ25" s="189"/>
      <c r="PR25" s="189"/>
      <c r="PS25" s="189"/>
      <c r="PT25" s="189"/>
      <c r="PU25" s="189"/>
      <c r="PV25" s="189"/>
      <c r="PW25" s="189"/>
      <c r="PX25" s="189"/>
      <c r="PY25" s="189"/>
      <c r="PZ25" s="189"/>
      <c r="QA25" s="189"/>
      <c r="QB25" s="189"/>
      <c r="QC25" s="189"/>
      <c r="QD25" s="189"/>
      <c r="QE25" s="189"/>
      <c r="QF25" s="189"/>
      <c r="QG25" s="189"/>
      <c r="QH25" s="189"/>
      <c r="QI25" s="189"/>
      <c r="QJ25" s="189"/>
      <c r="QK25" s="189"/>
      <c r="QL25" s="189"/>
      <c r="QM25" s="189"/>
      <c r="QN25" s="189"/>
      <c r="QO25" s="189"/>
      <c r="QP25" s="189"/>
      <c r="QQ25" s="189"/>
      <c r="QR25" s="189"/>
      <c r="QS25" s="189"/>
      <c r="QT25" s="189"/>
      <c r="QU25" s="189"/>
      <c r="QV25" s="189"/>
      <c r="QW25" s="189"/>
      <c r="QX25" s="189"/>
      <c r="QY25" s="189"/>
      <c r="QZ25" s="189"/>
      <c r="RA25" s="189"/>
      <c r="RB25" s="189"/>
      <c r="RC25" s="189"/>
      <c r="RD25" s="189"/>
      <c r="RE25" s="189"/>
      <c r="RF25" s="189"/>
      <c r="RG25" s="189"/>
      <c r="RH25" s="189"/>
      <c r="RI25" s="189"/>
      <c r="RJ25" s="189"/>
      <c r="RK25" s="189"/>
      <c r="RL25" s="189"/>
      <c r="RM25" s="189"/>
      <c r="RN25" s="189"/>
      <c r="RO25" s="189"/>
      <c r="RP25" s="189"/>
      <c r="RQ25" s="189"/>
      <c r="RR25" s="189"/>
      <c r="RS25" s="189"/>
      <c r="RT25" s="189"/>
      <c r="RU25" s="189"/>
      <c r="RV25" s="189"/>
      <c r="RW25" s="189"/>
      <c r="RX25" s="189"/>
      <c r="RY25" s="189"/>
      <c r="RZ25" s="189"/>
      <c r="SA25" s="189"/>
      <c r="SB25" s="189"/>
      <c r="SC25" s="189"/>
      <c r="SD25" s="189"/>
      <c r="SE25" s="189"/>
      <c r="SF25" s="189"/>
      <c r="SG25" s="189"/>
      <c r="SH25" s="189"/>
      <c r="SI25" s="189"/>
      <c r="SJ25" s="189"/>
      <c r="SK25" s="189"/>
      <c r="SL25" s="189"/>
      <c r="SM25" s="189"/>
      <c r="SN25" s="189"/>
      <c r="SO25" s="189"/>
      <c r="SP25" s="189"/>
      <c r="SQ25" s="189"/>
      <c r="SR25" s="189"/>
      <c r="SS25" s="189"/>
      <c r="ST25" s="189"/>
      <c r="SU25" s="189"/>
      <c r="SV25" s="189"/>
      <c r="SW25" s="189"/>
      <c r="SX25" s="189"/>
      <c r="SY25" s="189"/>
      <c r="SZ25" s="189"/>
      <c r="TA25" s="189"/>
      <c r="TB25" s="189"/>
      <c r="TC25" s="189"/>
      <c r="TD25" s="189"/>
      <c r="TE25" s="189"/>
      <c r="TF25" s="189"/>
      <c r="TG25" s="189"/>
      <c r="TH25" s="189"/>
      <c r="TI25" s="189"/>
      <c r="TJ25" s="189"/>
      <c r="TK25" s="189"/>
      <c r="TL25" s="189"/>
      <c r="TM25" s="189"/>
      <c r="TN25" s="189"/>
      <c r="TO25" s="189"/>
      <c r="TP25" s="189"/>
      <c r="TQ25" s="189"/>
      <c r="TR25" s="189"/>
      <c r="TS25" s="189"/>
      <c r="TT25" s="189"/>
      <c r="TU25" s="189"/>
      <c r="TV25" s="189"/>
      <c r="TW25" s="189"/>
      <c r="TX25" s="189"/>
      <c r="TY25" s="189"/>
      <c r="TZ25" s="189"/>
      <c r="UA25" s="189"/>
      <c r="UB25" s="189"/>
      <c r="UC25" s="189"/>
      <c r="UD25" s="189"/>
      <c r="UE25" s="189"/>
      <c r="UF25" s="189"/>
      <c r="UG25" s="189"/>
      <c r="UH25" s="189"/>
      <c r="UI25" s="189"/>
      <c r="UJ25" s="189"/>
      <c r="UK25" s="189"/>
      <c r="UL25" s="189"/>
      <c r="UM25" s="189"/>
      <c r="UN25" s="189"/>
      <c r="UO25" s="189"/>
      <c r="UP25" s="189"/>
      <c r="UQ25" s="189"/>
      <c r="UR25" s="189"/>
      <c r="US25" s="189"/>
      <c r="UT25" s="189"/>
      <c r="UU25" s="189"/>
      <c r="UV25" s="189"/>
      <c r="UW25" s="189"/>
      <c r="UX25" s="189"/>
      <c r="UY25" s="189"/>
      <c r="UZ25" s="189"/>
      <c r="VA25" s="189"/>
      <c r="VB25" s="189"/>
      <c r="VC25" s="189"/>
      <c r="VD25" s="189"/>
      <c r="VE25" s="189"/>
      <c r="VF25" s="189"/>
      <c r="VG25" s="189"/>
      <c r="VH25" s="189"/>
      <c r="VI25" s="189"/>
      <c r="VJ25" s="189"/>
      <c r="VK25" s="189"/>
      <c r="VL25" s="189"/>
      <c r="VM25" s="189"/>
      <c r="VN25" s="189"/>
      <c r="VO25" s="189"/>
      <c r="VP25" s="189"/>
      <c r="VQ25" s="189"/>
      <c r="VR25" s="189"/>
      <c r="VS25" s="189"/>
      <c r="VT25" s="189"/>
      <c r="VU25" s="189"/>
      <c r="VV25" s="189"/>
      <c r="VW25" s="189"/>
      <c r="VX25" s="189"/>
      <c r="VY25" s="189"/>
      <c r="VZ25" s="189"/>
      <c r="WA25" s="189"/>
      <c r="WB25" s="189"/>
      <c r="WC25" s="189"/>
      <c r="WD25" s="189"/>
      <c r="WE25" s="189"/>
      <c r="WF25" s="189"/>
      <c r="WG25" s="189"/>
      <c r="WH25" s="189"/>
      <c r="WI25" s="189"/>
      <c r="WJ25" s="189"/>
      <c r="WK25" s="189"/>
      <c r="WL25" s="189"/>
      <c r="WM25" s="189"/>
      <c r="WN25" s="189"/>
      <c r="WO25" s="189"/>
      <c r="WP25" s="189"/>
      <c r="WQ25" s="189"/>
      <c r="WR25" s="189"/>
      <c r="WS25" s="189"/>
      <c r="WT25" s="189"/>
      <c r="WU25" s="189"/>
      <c r="WV25" s="189"/>
      <c r="WW25" s="189"/>
      <c r="WX25" s="189"/>
      <c r="WY25" s="189"/>
      <c r="WZ25" s="189"/>
      <c r="XA25" s="189"/>
      <c r="XB25" s="189"/>
      <c r="XC25" s="189"/>
      <c r="XD25" s="189"/>
      <c r="XE25" s="189"/>
      <c r="XF25" s="189"/>
      <c r="XG25" s="189"/>
      <c r="XH25" s="189"/>
      <c r="XI25" s="189"/>
      <c r="XJ25" s="189"/>
      <c r="XK25" s="189"/>
      <c r="XL25" s="189"/>
      <c r="XM25" s="189"/>
      <c r="XN25" s="189"/>
      <c r="XO25" s="189"/>
      <c r="XP25" s="189"/>
      <c r="XQ25" s="189"/>
      <c r="XR25" s="189"/>
      <c r="XS25" s="189"/>
      <c r="XT25" s="189"/>
      <c r="XU25" s="189"/>
      <c r="XV25" s="189"/>
      <c r="XW25" s="189"/>
      <c r="XX25" s="189"/>
      <c r="XY25" s="189"/>
      <c r="XZ25" s="189"/>
      <c r="YA25" s="189"/>
      <c r="YB25" s="189"/>
      <c r="YC25" s="189"/>
      <c r="YD25" s="189"/>
      <c r="YE25" s="189"/>
      <c r="YF25" s="189"/>
      <c r="YG25" s="189"/>
      <c r="YH25" s="189"/>
      <c r="YI25" s="189"/>
      <c r="YJ25" s="189"/>
      <c r="YK25" s="189"/>
      <c r="YL25" s="189"/>
      <c r="YM25" s="189"/>
      <c r="YN25" s="189"/>
      <c r="YO25" s="189"/>
      <c r="YP25" s="189"/>
      <c r="YQ25" s="189"/>
      <c r="YR25" s="189"/>
      <c r="YS25" s="189"/>
      <c r="YT25" s="189"/>
      <c r="YU25" s="189"/>
      <c r="YV25" s="189"/>
      <c r="YW25" s="189"/>
      <c r="YX25" s="189"/>
      <c r="YY25" s="189"/>
      <c r="YZ25" s="189"/>
      <c r="ZA25" s="189"/>
      <c r="ZB25" s="189"/>
      <c r="ZC25" s="189"/>
      <c r="ZD25" s="189"/>
      <c r="ZE25" s="189"/>
      <c r="ZF25" s="189"/>
      <c r="ZG25" s="189"/>
      <c r="ZH25" s="189"/>
      <c r="ZI25" s="189"/>
      <c r="ZJ25" s="189"/>
      <c r="ZK25" s="189"/>
      <c r="ZL25" s="189"/>
      <c r="ZM25" s="189"/>
      <c r="ZN25" s="189"/>
      <c r="ZO25" s="189"/>
      <c r="ZP25" s="189"/>
      <c r="ZQ25" s="189"/>
      <c r="ZR25" s="189"/>
      <c r="ZS25" s="189"/>
      <c r="ZT25" s="189"/>
      <c r="ZU25" s="189"/>
      <c r="ZV25" s="189"/>
      <c r="ZW25" s="189"/>
      <c r="ZX25" s="189"/>
      <c r="ZY25" s="189"/>
      <c r="ZZ25" s="189"/>
      <c r="AAA25" s="189"/>
      <c r="AAB25" s="189"/>
      <c r="AAC25" s="189"/>
      <c r="AAD25" s="189"/>
      <c r="AAE25" s="189"/>
      <c r="AAF25" s="189"/>
      <c r="AAG25" s="189"/>
      <c r="AAH25" s="189"/>
      <c r="AAI25" s="189"/>
      <c r="AAJ25" s="189"/>
      <c r="AAK25" s="189"/>
      <c r="AAL25" s="189"/>
      <c r="AAM25" s="189"/>
      <c r="AAN25" s="189"/>
      <c r="AAO25" s="189"/>
      <c r="AAP25" s="189"/>
      <c r="AAQ25" s="189"/>
      <c r="AAR25" s="189"/>
      <c r="AAS25" s="189"/>
      <c r="AAT25" s="189"/>
      <c r="AAU25" s="189"/>
      <c r="AAV25" s="189"/>
      <c r="AAW25" s="189"/>
      <c r="AAX25" s="189"/>
      <c r="AAY25" s="189"/>
      <c r="AAZ25" s="189"/>
      <c r="ABA25" s="189"/>
      <c r="ABB25" s="189"/>
      <c r="ABC25" s="189"/>
      <c r="ABD25" s="189"/>
      <c r="ABE25" s="189"/>
      <c r="ABF25" s="189"/>
      <c r="ABG25" s="189"/>
      <c r="ABH25" s="189"/>
      <c r="ABI25" s="189"/>
      <c r="ABJ25" s="189"/>
      <c r="ABK25" s="189"/>
      <c r="ABL25" s="189"/>
      <c r="ABM25" s="189"/>
      <c r="ABN25" s="189"/>
      <c r="ABO25" s="189"/>
      <c r="ABP25" s="189"/>
      <c r="ABQ25" s="189"/>
      <c r="ABR25" s="189"/>
      <c r="ABS25" s="189"/>
      <c r="ABT25" s="189"/>
      <c r="ABU25" s="189"/>
      <c r="ABV25" s="189"/>
      <c r="ABW25" s="189"/>
      <c r="ABX25" s="189"/>
      <c r="ABY25" s="189"/>
      <c r="ABZ25" s="189"/>
      <c r="ACA25" s="189"/>
      <c r="ACB25" s="189"/>
      <c r="ACC25" s="189"/>
      <c r="ACD25" s="189"/>
      <c r="ACE25" s="189"/>
      <c r="ACF25" s="189"/>
      <c r="ACG25" s="189"/>
      <c r="ACH25" s="189"/>
      <c r="ACI25" s="189"/>
      <c r="ACJ25" s="189"/>
      <c r="ACK25" s="189"/>
      <c r="ACL25" s="189"/>
      <c r="ACM25" s="189"/>
      <c r="ACN25" s="189"/>
      <c r="ACO25" s="189"/>
      <c r="ACP25" s="189"/>
      <c r="ACQ25" s="189"/>
      <c r="ACR25" s="189"/>
      <c r="ACS25" s="189"/>
      <c r="ACT25" s="189"/>
      <c r="ACU25" s="189"/>
      <c r="ACV25" s="189"/>
      <c r="ACW25" s="189"/>
      <c r="ACX25" s="189"/>
      <c r="ACY25" s="189"/>
      <c r="ACZ25" s="189"/>
      <c r="ADA25" s="189"/>
      <c r="ADB25" s="189"/>
      <c r="ADC25" s="189"/>
      <c r="ADD25" s="189"/>
      <c r="ADE25" s="189"/>
      <c r="ADF25" s="189"/>
      <c r="ADG25" s="189"/>
      <c r="ADH25" s="189"/>
      <c r="ADI25" s="189"/>
      <c r="ADJ25" s="189"/>
      <c r="ADK25" s="189"/>
      <c r="ADL25" s="189"/>
      <c r="ADM25" s="189"/>
      <c r="ADN25" s="189"/>
      <c r="ADO25" s="189"/>
      <c r="ADP25" s="189"/>
      <c r="ADQ25" s="189"/>
      <c r="ADR25" s="189"/>
      <c r="ADS25" s="189"/>
      <c r="ADT25" s="189"/>
      <c r="ADU25" s="189"/>
      <c r="ADV25" s="189"/>
      <c r="ADW25" s="189"/>
      <c r="ADX25" s="189"/>
      <c r="ADY25" s="189"/>
      <c r="ADZ25" s="189"/>
      <c r="AEA25" s="189"/>
      <c r="AEB25" s="189"/>
      <c r="AEC25" s="189"/>
      <c r="AED25" s="189"/>
      <c r="AEE25" s="189"/>
      <c r="AEF25" s="189"/>
      <c r="AEG25" s="189"/>
      <c r="AEH25" s="189"/>
      <c r="AEI25" s="189"/>
      <c r="AEJ25" s="189"/>
      <c r="AEK25" s="189"/>
      <c r="AEL25" s="189"/>
      <c r="AEM25" s="189"/>
      <c r="AEN25" s="189"/>
      <c r="AEO25" s="189"/>
      <c r="AEP25" s="189"/>
      <c r="AEQ25" s="189"/>
      <c r="AER25" s="189"/>
      <c r="AES25" s="189"/>
      <c r="AET25" s="189"/>
      <c r="AEU25" s="189"/>
      <c r="AEV25" s="189"/>
      <c r="AEW25" s="189"/>
      <c r="AEX25" s="189"/>
      <c r="AEY25" s="189"/>
      <c r="AEZ25" s="189"/>
      <c r="AFA25" s="189"/>
      <c r="AFB25" s="189"/>
      <c r="AFC25" s="189"/>
      <c r="AFD25" s="189"/>
      <c r="AFE25" s="189"/>
      <c r="AFF25" s="189"/>
      <c r="AFG25" s="189"/>
      <c r="AFH25" s="189"/>
      <c r="AFI25" s="189"/>
      <c r="AFJ25" s="189"/>
      <c r="AFK25" s="189"/>
      <c r="AFL25" s="189"/>
      <c r="AFM25" s="189"/>
      <c r="AFN25" s="189"/>
      <c r="AFO25" s="189"/>
      <c r="AFP25" s="189"/>
      <c r="AFQ25" s="189"/>
      <c r="AFR25" s="189"/>
      <c r="AFS25" s="189"/>
      <c r="AFT25" s="189"/>
      <c r="AFU25" s="189"/>
      <c r="AFV25" s="189"/>
      <c r="AFW25" s="189"/>
      <c r="AFX25" s="189"/>
      <c r="AFY25" s="189"/>
      <c r="AFZ25" s="189"/>
      <c r="AGA25" s="189"/>
      <c r="AGB25" s="189"/>
      <c r="AGC25" s="189"/>
      <c r="AGD25" s="189"/>
      <c r="AGE25" s="189"/>
      <c r="AGF25" s="189"/>
      <c r="AGG25" s="189"/>
      <c r="AGH25" s="189"/>
      <c r="AGI25" s="189"/>
      <c r="AGJ25" s="189"/>
      <c r="AGK25" s="189"/>
      <c r="AGL25" s="189"/>
      <c r="AGM25" s="189"/>
      <c r="AGN25" s="189"/>
      <c r="AGO25" s="189"/>
      <c r="AGP25" s="189"/>
      <c r="AGQ25" s="189"/>
      <c r="AGR25" s="189"/>
      <c r="AGS25" s="189"/>
      <c r="AGT25" s="189"/>
      <c r="AGU25" s="189"/>
      <c r="AGV25" s="189"/>
      <c r="AGW25" s="189"/>
      <c r="AGX25" s="189"/>
      <c r="AGY25" s="189"/>
      <c r="AGZ25" s="189"/>
      <c r="AHA25" s="189"/>
      <c r="AHB25" s="189"/>
      <c r="AHC25" s="189"/>
      <c r="AHD25" s="189"/>
      <c r="AHE25" s="189"/>
    </row>
    <row r="26" spans="1:889" s="84" customFormat="1" ht="13.5" thickBot="1" x14ac:dyDescent="0.25">
      <c r="A26" s="72"/>
      <c r="B26" s="77" t="s">
        <v>43</v>
      </c>
      <c r="C26" s="78">
        <f>SUM(C20:C25)</f>
        <v>0</v>
      </c>
      <c r="D26" s="78">
        <f>SUM(D20:D25)</f>
        <v>0</v>
      </c>
      <c r="E26" s="33"/>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9"/>
      <c r="BR26" s="189"/>
      <c r="BS26" s="189"/>
      <c r="BT26" s="189"/>
      <c r="BU26" s="189"/>
      <c r="BV26" s="189"/>
      <c r="BW26" s="189"/>
      <c r="BX26" s="189"/>
      <c r="BY26" s="189"/>
      <c r="BZ26" s="189"/>
      <c r="CA26" s="189"/>
      <c r="CB26" s="189"/>
      <c r="CC26" s="189"/>
      <c r="CD26" s="189"/>
      <c r="CE26" s="189"/>
      <c r="CF26" s="189"/>
      <c r="CG26" s="189"/>
      <c r="CH26" s="189"/>
      <c r="CI26" s="189"/>
      <c r="CJ26" s="189"/>
      <c r="CK26" s="189"/>
      <c r="CL26" s="189"/>
      <c r="CM26" s="189"/>
      <c r="CN26" s="189"/>
      <c r="CO26" s="189"/>
      <c r="CP26" s="189"/>
      <c r="CQ26" s="189"/>
      <c r="CR26" s="189"/>
      <c r="CS26" s="189"/>
      <c r="CT26" s="189"/>
      <c r="CU26" s="189"/>
      <c r="CV26" s="189"/>
      <c r="CW26" s="189"/>
      <c r="CX26" s="189"/>
      <c r="CY26" s="189"/>
      <c r="CZ26" s="189"/>
      <c r="DA26" s="189"/>
      <c r="DB26" s="189"/>
      <c r="DC26" s="189"/>
      <c r="DD26" s="189"/>
      <c r="DE26" s="189"/>
      <c r="DF26" s="189"/>
      <c r="DG26" s="189"/>
      <c r="DH26" s="189"/>
      <c r="DI26" s="189"/>
      <c r="DJ26" s="189"/>
      <c r="DK26" s="189"/>
      <c r="DL26" s="189"/>
      <c r="DM26" s="189"/>
      <c r="DN26" s="189"/>
      <c r="DO26" s="189"/>
      <c r="DP26" s="189"/>
      <c r="DQ26" s="189"/>
      <c r="DR26" s="189"/>
      <c r="DS26" s="189"/>
      <c r="DT26" s="189"/>
      <c r="DU26" s="189"/>
      <c r="DV26" s="189"/>
      <c r="DW26" s="189"/>
      <c r="DX26" s="189"/>
      <c r="DY26" s="189"/>
      <c r="DZ26" s="189"/>
      <c r="EA26" s="189"/>
      <c r="EB26" s="189"/>
      <c r="EC26" s="189"/>
      <c r="ED26" s="189"/>
      <c r="EE26" s="189"/>
      <c r="EF26" s="189"/>
      <c r="EG26" s="189"/>
      <c r="EH26" s="189"/>
      <c r="EI26" s="189"/>
      <c r="EJ26" s="189"/>
      <c r="EK26" s="189"/>
      <c r="EL26" s="189"/>
      <c r="EM26" s="189"/>
      <c r="EN26" s="189"/>
      <c r="EO26" s="189"/>
      <c r="EP26" s="189"/>
      <c r="EQ26" s="189"/>
      <c r="ER26" s="189"/>
      <c r="ES26" s="189"/>
      <c r="ET26" s="189"/>
      <c r="EU26" s="189"/>
      <c r="EV26" s="189"/>
      <c r="EW26" s="189"/>
      <c r="EX26" s="189"/>
      <c r="EY26" s="189"/>
      <c r="EZ26" s="189"/>
      <c r="FA26" s="189"/>
      <c r="FB26" s="189"/>
      <c r="FC26" s="189"/>
      <c r="FD26" s="189"/>
      <c r="FE26" s="189"/>
      <c r="FF26" s="189"/>
      <c r="FG26" s="189"/>
      <c r="FH26" s="189"/>
      <c r="FI26" s="189"/>
      <c r="FJ26" s="189"/>
      <c r="FK26" s="189"/>
      <c r="FL26" s="189"/>
      <c r="FM26" s="189"/>
      <c r="FN26" s="189"/>
      <c r="FO26" s="189"/>
      <c r="FP26" s="189"/>
      <c r="FQ26" s="189"/>
      <c r="FR26" s="189"/>
      <c r="FS26" s="189"/>
      <c r="FT26" s="189"/>
      <c r="FU26" s="189"/>
      <c r="FV26" s="189"/>
      <c r="FW26" s="189"/>
      <c r="FX26" s="189"/>
      <c r="FY26" s="189"/>
      <c r="FZ26" s="189"/>
      <c r="GA26" s="189"/>
      <c r="GB26" s="189"/>
      <c r="GC26" s="189"/>
      <c r="GD26" s="189"/>
      <c r="GE26" s="189"/>
      <c r="GF26" s="189"/>
      <c r="GG26" s="189"/>
      <c r="GH26" s="189"/>
      <c r="GI26" s="189"/>
      <c r="GJ26" s="189"/>
      <c r="GK26" s="189"/>
      <c r="GL26" s="189"/>
      <c r="GM26" s="189"/>
      <c r="GN26" s="189"/>
      <c r="GO26" s="189"/>
      <c r="GP26" s="189"/>
      <c r="GQ26" s="189"/>
      <c r="GR26" s="189"/>
      <c r="GS26" s="189"/>
      <c r="GT26" s="189"/>
      <c r="GU26" s="189"/>
      <c r="GV26" s="189"/>
      <c r="GW26" s="189"/>
      <c r="GX26" s="189"/>
      <c r="GY26" s="189"/>
      <c r="GZ26" s="189"/>
      <c r="HA26" s="189"/>
      <c r="HB26" s="189"/>
      <c r="HC26" s="189"/>
      <c r="HD26" s="189"/>
      <c r="HE26" s="189"/>
      <c r="HF26" s="189"/>
      <c r="HG26" s="189"/>
      <c r="HH26" s="189"/>
      <c r="HI26" s="189"/>
      <c r="HJ26" s="189"/>
      <c r="HK26" s="189"/>
      <c r="HL26" s="189"/>
      <c r="HM26" s="189"/>
      <c r="HN26" s="189"/>
      <c r="HO26" s="189"/>
      <c r="HP26" s="189"/>
      <c r="HQ26" s="189"/>
      <c r="HR26" s="189"/>
      <c r="HS26" s="189"/>
      <c r="HT26" s="189"/>
      <c r="HU26" s="189"/>
      <c r="HV26" s="189"/>
      <c r="HW26" s="189"/>
      <c r="HX26" s="189"/>
      <c r="HY26" s="189"/>
      <c r="HZ26" s="189"/>
      <c r="IA26" s="189"/>
      <c r="IB26" s="189"/>
      <c r="IC26" s="189"/>
      <c r="ID26" s="189"/>
      <c r="IE26" s="189"/>
      <c r="IF26" s="189"/>
      <c r="IG26" s="189"/>
      <c r="IH26" s="189"/>
      <c r="II26" s="189"/>
      <c r="IJ26" s="189"/>
      <c r="IK26" s="189"/>
      <c r="IL26" s="189"/>
      <c r="IM26" s="189"/>
      <c r="IN26" s="189"/>
      <c r="IO26" s="189"/>
      <c r="IP26" s="189"/>
      <c r="IQ26" s="189"/>
      <c r="IR26" s="189"/>
      <c r="IS26" s="189"/>
      <c r="IT26" s="189"/>
      <c r="IU26" s="189"/>
      <c r="IV26" s="189"/>
      <c r="IW26" s="189"/>
      <c r="IX26" s="189"/>
      <c r="IY26" s="189"/>
      <c r="IZ26" s="189"/>
      <c r="JA26" s="189"/>
      <c r="JB26" s="189"/>
      <c r="JC26" s="189"/>
      <c r="JD26" s="189"/>
      <c r="JE26" s="189"/>
      <c r="JF26" s="189"/>
      <c r="JG26" s="189"/>
      <c r="JH26" s="189"/>
      <c r="JI26" s="189"/>
      <c r="JJ26" s="189"/>
      <c r="JK26" s="189"/>
      <c r="JL26" s="189"/>
      <c r="JM26" s="189"/>
      <c r="JN26" s="189"/>
      <c r="JO26" s="189"/>
      <c r="JP26" s="189"/>
      <c r="JQ26" s="189"/>
      <c r="JR26" s="189"/>
      <c r="JS26" s="189"/>
      <c r="JT26" s="189"/>
      <c r="JU26" s="189"/>
      <c r="JV26" s="189"/>
      <c r="JW26" s="189"/>
      <c r="JX26" s="189"/>
      <c r="JY26" s="189"/>
      <c r="JZ26" s="189"/>
      <c r="KA26" s="189"/>
      <c r="KB26" s="189"/>
      <c r="KC26" s="189"/>
      <c r="KD26" s="189"/>
      <c r="KE26" s="189"/>
      <c r="KF26" s="189"/>
      <c r="KG26" s="189"/>
      <c r="KH26" s="189"/>
      <c r="KI26" s="189"/>
      <c r="KJ26" s="189"/>
      <c r="KK26" s="189"/>
      <c r="KL26" s="189"/>
      <c r="KM26" s="189"/>
      <c r="KN26" s="189"/>
      <c r="KO26" s="189"/>
      <c r="KP26" s="189"/>
      <c r="KQ26" s="189"/>
      <c r="KR26" s="189"/>
      <c r="KS26" s="189"/>
      <c r="KT26" s="189"/>
      <c r="KU26" s="189"/>
      <c r="KV26" s="189"/>
      <c r="KW26" s="189"/>
      <c r="KX26" s="189"/>
      <c r="KY26" s="189"/>
      <c r="KZ26" s="189"/>
      <c r="LA26" s="189"/>
      <c r="LB26" s="189"/>
      <c r="LC26" s="189"/>
      <c r="LD26" s="189"/>
      <c r="LE26" s="189"/>
      <c r="LF26" s="189"/>
      <c r="LG26" s="189"/>
      <c r="LH26" s="189"/>
      <c r="LI26" s="189"/>
      <c r="LJ26" s="189"/>
      <c r="LK26" s="189"/>
      <c r="LL26" s="189"/>
      <c r="LM26" s="189"/>
      <c r="LN26" s="189"/>
      <c r="LO26" s="189"/>
      <c r="LP26" s="189"/>
      <c r="LQ26" s="189"/>
      <c r="LR26" s="189"/>
      <c r="LS26" s="189"/>
      <c r="LT26" s="189"/>
      <c r="LU26" s="189"/>
      <c r="LV26" s="189"/>
      <c r="LW26" s="189"/>
      <c r="LX26" s="189"/>
      <c r="LY26" s="189"/>
      <c r="LZ26" s="189"/>
      <c r="MA26" s="189"/>
      <c r="MB26" s="189"/>
      <c r="MC26" s="189"/>
      <c r="MD26" s="189"/>
      <c r="ME26" s="189"/>
      <c r="MF26" s="189"/>
      <c r="MG26" s="189"/>
      <c r="MH26" s="189"/>
      <c r="MI26" s="189"/>
      <c r="MJ26" s="189"/>
      <c r="MK26" s="189"/>
      <c r="ML26" s="189"/>
      <c r="MM26" s="189"/>
      <c r="MN26" s="189"/>
      <c r="MO26" s="189"/>
      <c r="MP26" s="189"/>
      <c r="MQ26" s="189"/>
      <c r="MR26" s="189"/>
      <c r="MS26" s="189"/>
      <c r="MT26" s="189"/>
      <c r="MU26" s="189"/>
      <c r="MV26" s="189"/>
      <c r="MW26" s="189"/>
      <c r="MX26" s="189"/>
      <c r="MY26" s="189"/>
      <c r="MZ26" s="189"/>
      <c r="NA26" s="189"/>
      <c r="NB26" s="189"/>
      <c r="NC26" s="189"/>
      <c r="ND26" s="189"/>
      <c r="NE26" s="189"/>
      <c r="NF26" s="189"/>
      <c r="NG26" s="189"/>
      <c r="NH26" s="189"/>
      <c r="NI26" s="189"/>
      <c r="NJ26" s="189"/>
      <c r="NK26" s="189"/>
      <c r="NL26" s="189"/>
      <c r="NM26" s="189"/>
      <c r="NN26" s="189"/>
      <c r="NO26" s="189"/>
      <c r="NP26" s="189"/>
      <c r="NQ26" s="189"/>
      <c r="NR26" s="189"/>
      <c r="NS26" s="189"/>
      <c r="NT26" s="189"/>
      <c r="NU26" s="189"/>
      <c r="NV26" s="189"/>
      <c r="NW26" s="189"/>
      <c r="NX26" s="189"/>
      <c r="NY26" s="189"/>
      <c r="NZ26" s="189"/>
      <c r="OA26" s="189"/>
      <c r="OB26" s="189"/>
      <c r="OC26" s="189"/>
      <c r="OD26" s="189"/>
      <c r="OE26" s="189"/>
      <c r="OF26" s="189"/>
      <c r="OG26" s="189"/>
      <c r="OH26" s="189"/>
      <c r="OI26" s="189"/>
      <c r="OJ26" s="189"/>
      <c r="OK26" s="189"/>
      <c r="OL26" s="189"/>
      <c r="OM26" s="189"/>
      <c r="ON26" s="189"/>
      <c r="OO26" s="189"/>
      <c r="OP26" s="189"/>
      <c r="OQ26" s="189"/>
      <c r="OR26" s="189"/>
      <c r="OS26" s="189"/>
      <c r="OT26" s="189"/>
      <c r="OU26" s="189"/>
      <c r="OV26" s="189"/>
      <c r="OW26" s="189"/>
      <c r="OX26" s="189"/>
      <c r="OY26" s="189"/>
      <c r="OZ26" s="189"/>
      <c r="PA26" s="189"/>
      <c r="PB26" s="189"/>
      <c r="PC26" s="189"/>
      <c r="PD26" s="189"/>
      <c r="PE26" s="189"/>
      <c r="PF26" s="189"/>
      <c r="PG26" s="189"/>
      <c r="PH26" s="189"/>
      <c r="PI26" s="189"/>
      <c r="PJ26" s="189"/>
      <c r="PK26" s="189"/>
      <c r="PL26" s="189"/>
      <c r="PM26" s="189"/>
      <c r="PN26" s="189"/>
      <c r="PO26" s="189"/>
      <c r="PP26" s="189"/>
      <c r="PQ26" s="189"/>
      <c r="PR26" s="189"/>
      <c r="PS26" s="189"/>
      <c r="PT26" s="189"/>
      <c r="PU26" s="189"/>
      <c r="PV26" s="189"/>
      <c r="PW26" s="189"/>
      <c r="PX26" s="189"/>
      <c r="PY26" s="189"/>
      <c r="PZ26" s="189"/>
      <c r="QA26" s="189"/>
      <c r="QB26" s="189"/>
      <c r="QC26" s="189"/>
      <c r="QD26" s="189"/>
      <c r="QE26" s="189"/>
      <c r="QF26" s="189"/>
      <c r="QG26" s="189"/>
      <c r="QH26" s="189"/>
      <c r="QI26" s="189"/>
      <c r="QJ26" s="189"/>
      <c r="QK26" s="189"/>
      <c r="QL26" s="189"/>
      <c r="QM26" s="189"/>
      <c r="QN26" s="189"/>
      <c r="QO26" s="189"/>
      <c r="QP26" s="189"/>
      <c r="QQ26" s="189"/>
      <c r="QR26" s="189"/>
      <c r="QS26" s="189"/>
      <c r="QT26" s="189"/>
      <c r="QU26" s="189"/>
      <c r="QV26" s="189"/>
      <c r="QW26" s="189"/>
      <c r="QX26" s="189"/>
      <c r="QY26" s="189"/>
      <c r="QZ26" s="189"/>
      <c r="RA26" s="189"/>
      <c r="RB26" s="189"/>
      <c r="RC26" s="189"/>
      <c r="RD26" s="189"/>
      <c r="RE26" s="189"/>
      <c r="RF26" s="189"/>
      <c r="RG26" s="189"/>
      <c r="RH26" s="189"/>
      <c r="RI26" s="189"/>
      <c r="RJ26" s="189"/>
      <c r="RK26" s="189"/>
      <c r="RL26" s="189"/>
      <c r="RM26" s="189"/>
      <c r="RN26" s="189"/>
      <c r="RO26" s="189"/>
      <c r="RP26" s="189"/>
      <c r="RQ26" s="189"/>
      <c r="RR26" s="189"/>
      <c r="RS26" s="189"/>
      <c r="RT26" s="189"/>
      <c r="RU26" s="189"/>
      <c r="RV26" s="189"/>
      <c r="RW26" s="189"/>
      <c r="RX26" s="189"/>
      <c r="RY26" s="189"/>
      <c r="RZ26" s="189"/>
      <c r="SA26" s="189"/>
      <c r="SB26" s="189"/>
      <c r="SC26" s="189"/>
      <c r="SD26" s="189"/>
      <c r="SE26" s="189"/>
      <c r="SF26" s="189"/>
      <c r="SG26" s="189"/>
      <c r="SH26" s="189"/>
      <c r="SI26" s="189"/>
      <c r="SJ26" s="189"/>
      <c r="SK26" s="189"/>
      <c r="SL26" s="189"/>
      <c r="SM26" s="189"/>
      <c r="SN26" s="189"/>
      <c r="SO26" s="189"/>
      <c r="SP26" s="189"/>
      <c r="SQ26" s="189"/>
      <c r="SR26" s="189"/>
      <c r="SS26" s="189"/>
      <c r="ST26" s="189"/>
      <c r="SU26" s="189"/>
      <c r="SV26" s="189"/>
      <c r="SW26" s="189"/>
      <c r="SX26" s="189"/>
      <c r="SY26" s="189"/>
      <c r="SZ26" s="189"/>
      <c r="TA26" s="189"/>
      <c r="TB26" s="189"/>
      <c r="TC26" s="189"/>
      <c r="TD26" s="189"/>
      <c r="TE26" s="189"/>
      <c r="TF26" s="189"/>
      <c r="TG26" s="189"/>
      <c r="TH26" s="189"/>
      <c r="TI26" s="189"/>
      <c r="TJ26" s="189"/>
      <c r="TK26" s="189"/>
      <c r="TL26" s="189"/>
      <c r="TM26" s="189"/>
      <c r="TN26" s="189"/>
      <c r="TO26" s="189"/>
      <c r="TP26" s="189"/>
      <c r="TQ26" s="189"/>
      <c r="TR26" s="189"/>
      <c r="TS26" s="189"/>
      <c r="TT26" s="189"/>
      <c r="TU26" s="189"/>
      <c r="TV26" s="189"/>
      <c r="TW26" s="189"/>
      <c r="TX26" s="189"/>
      <c r="TY26" s="189"/>
      <c r="TZ26" s="189"/>
      <c r="UA26" s="189"/>
      <c r="UB26" s="189"/>
      <c r="UC26" s="189"/>
      <c r="UD26" s="189"/>
      <c r="UE26" s="189"/>
      <c r="UF26" s="189"/>
      <c r="UG26" s="189"/>
      <c r="UH26" s="189"/>
      <c r="UI26" s="189"/>
      <c r="UJ26" s="189"/>
      <c r="UK26" s="189"/>
      <c r="UL26" s="189"/>
      <c r="UM26" s="189"/>
      <c r="UN26" s="189"/>
      <c r="UO26" s="189"/>
      <c r="UP26" s="189"/>
      <c r="UQ26" s="189"/>
      <c r="UR26" s="189"/>
      <c r="US26" s="189"/>
      <c r="UT26" s="189"/>
      <c r="UU26" s="189"/>
      <c r="UV26" s="189"/>
      <c r="UW26" s="189"/>
      <c r="UX26" s="189"/>
      <c r="UY26" s="189"/>
      <c r="UZ26" s="189"/>
      <c r="VA26" s="189"/>
      <c r="VB26" s="189"/>
      <c r="VC26" s="189"/>
      <c r="VD26" s="189"/>
      <c r="VE26" s="189"/>
      <c r="VF26" s="189"/>
      <c r="VG26" s="189"/>
      <c r="VH26" s="189"/>
      <c r="VI26" s="189"/>
      <c r="VJ26" s="189"/>
      <c r="VK26" s="189"/>
      <c r="VL26" s="189"/>
      <c r="VM26" s="189"/>
      <c r="VN26" s="189"/>
      <c r="VO26" s="189"/>
      <c r="VP26" s="189"/>
      <c r="VQ26" s="189"/>
      <c r="VR26" s="189"/>
      <c r="VS26" s="189"/>
      <c r="VT26" s="189"/>
      <c r="VU26" s="189"/>
      <c r="VV26" s="189"/>
      <c r="VW26" s="189"/>
      <c r="VX26" s="189"/>
      <c r="VY26" s="189"/>
      <c r="VZ26" s="189"/>
      <c r="WA26" s="189"/>
      <c r="WB26" s="189"/>
      <c r="WC26" s="189"/>
      <c r="WD26" s="189"/>
      <c r="WE26" s="189"/>
      <c r="WF26" s="189"/>
      <c r="WG26" s="189"/>
      <c r="WH26" s="189"/>
      <c r="WI26" s="189"/>
      <c r="WJ26" s="189"/>
      <c r="WK26" s="189"/>
      <c r="WL26" s="189"/>
      <c r="WM26" s="189"/>
      <c r="WN26" s="189"/>
      <c r="WO26" s="189"/>
      <c r="WP26" s="189"/>
      <c r="WQ26" s="189"/>
      <c r="WR26" s="189"/>
      <c r="WS26" s="189"/>
      <c r="WT26" s="189"/>
      <c r="WU26" s="189"/>
      <c r="WV26" s="189"/>
      <c r="WW26" s="189"/>
      <c r="WX26" s="189"/>
      <c r="WY26" s="189"/>
      <c r="WZ26" s="189"/>
      <c r="XA26" s="189"/>
      <c r="XB26" s="189"/>
      <c r="XC26" s="189"/>
      <c r="XD26" s="189"/>
      <c r="XE26" s="189"/>
      <c r="XF26" s="189"/>
      <c r="XG26" s="189"/>
      <c r="XH26" s="189"/>
      <c r="XI26" s="189"/>
      <c r="XJ26" s="189"/>
      <c r="XK26" s="189"/>
      <c r="XL26" s="189"/>
      <c r="XM26" s="189"/>
      <c r="XN26" s="189"/>
      <c r="XO26" s="189"/>
      <c r="XP26" s="189"/>
      <c r="XQ26" s="189"/>
      <c r="XR26" s="189"/>
      <c r="XS26" s="189"/>
      <c r="XT26" s="189"/>
      <c r="XU26" s="189"/>
      <c r="XV26" s="189"/>
      <c r="XW26" s="189"/>
      <c r="XX26" s="189"/>
      <c r="XY26" s="189"/>
      <c r="XZ26" s="189"/>
      <c r="YA26" s="189"/>
      <c r="YB26" s="189"/>
      <c r="YC26" s="189"/>
      <c r="YD26" s="189"/>
      <c r="YE26" s="189"/>
      <c r="YF26" s="189"/>
      <c r="YG26" s="189"/>
      <c r="YH26" s="189"/>
      <c r="YI26" s="189"/>
      <c r="YJ26" s="189"/>
      <c r="YK26" s="189"/>
      <c r="YL26" s="189"/>
      <c r="YM26" s="189"/>
      <c r="YN26" s="189"/>
      <c r="YO26" s="189"/>
      <c r="YP26" s="189"/>
      <c r="YQ26" s="189"/>
      <c r="YR26" s="189"/>
      <c r="YS26" s="189"/>
      <c r="YT26" s="189"/>
      <c r="YU26" s="189"/>
      <c r="YV26" s="189"/>
      <c r="YW26" s="189"/>
      <c r="YX26" s="189"/>
      <c r="YY26" s="189"/>
      <c r="YZ26" s="189"/>
      <c r="ZA26" s="189"/>
      <c r="ZB26" s="189"/>
      <c r="ZC26" s="189"/>
      <c r="ZD26" s="189"/>
      <c r="ZE26" s="189"/>
      <c r="ZF26" s="189"/>
      <c r="ZG26" s="189"/>
      <c r="ZH26" s="189"/>
      <c r="ZI26" s="189"/>
      <c r="ZJ26" s="189"/>
      <c r="ZK26" s="189"/>
      <c r="ZL26" s="189"/>
      <c r="ZM26" s="189"/>
      <c r="ZN26" s="189"/>
      <c r="ZO26" s="189"/>
      <c r="ZP26" s="189"/>
      <c r="ZQ26" s="189"/>
      <c r="ZR26" s="189"/>
      <c r="ZS26" s="189"/>
      <c r="ZT26" s="189"/>
      <c r="ZU26" s="189"/>
      <c r="ZV26" s="189"/>
      <c r="ZW26" s="189"/>
      <c r="ZX26" s="189"/>
      <c r="ZY26" s="189"/>
      <c r="ZZ26" s="189"/>
      <c r="AAA26" s="189"/>
      <c r="AAB26" s="189"/>
      <c r="AAC26" s="189"/>
      <c r="AAD26" s="189"/>
      <c r="AAE26" s="189"/>
      <c r="AAF26" s="189"/>
      <c r="AAG26" s="189"/>
      <c r="AAH26" s="189"/>
      <c r="AAI26" s="189"/>
      <c r="AAJ26" s="189"/>
      <c r="AAK26" s="189"/>
      <c r="AAL26" s="189"/>
      <c r="AAM26" s="189"/>
      <c r="AAN26" s="189"/>
      <c r="AAO26" s="189"/>
      <c r="AAP26" s="189"/>
      <c r="AAQ26" s="189"/>
      <c r="AAR26" s="189"/>
      <c r="AAS26" s="189"/>
      <c r="AAT26" s="189"/>
      <c r="AAU26" s="189"/>
      <c r="AAV26" s="189"/>
      <c r="AAW26" s="189"/>
      <c r="AAX26" s="189"/>
      <c r="AAY26" s="189"/>
      <c r="AAZ26" s="189"/>
      <c r="ABA26" s="189"/>
      <c r="ABB26" s="189"/>
      <c r="ABC26" s="189"/>
      <c r="ABD26" s="189"/>
      <c r="ABE26" s="189"/>
      <c r="ABF26" s="189"/>
      <c r="ABG26" s="189"/>
      <c r="ABH26" s="189"/>
      <c r="ABI26" s="189"/>
      <c r="ABJ26" s="189"/>
      <c r="ABK26" s="189"/>
      <c r="ABL26" s="189"/>
      <c r="ABM26" s="189"/>
      <c r="ABN26" s="189"/>
      <c r="ABO26" s="189"/>
      <c r="ABP26" s="189"/>
      <c r="ABQ26" s="189"/>
      <c r="ABR26" s="189"/>
      <c r="ABS26" s="189"/>
      <c r="ABT26" s="189"/>
      <c r="ABU26" s="189"/>
      <c r="ABV26" s="189"/>
      <c r="ABW26" s="189"/>
      <c r="ABX26" s="189"/>
      <c r="ABY26" s="189"/>
      <c r="ABZ26" s="189"/>
      <c r="ACA26" s="189"/>
      <c r="ACB26" s="189"/>
      <c r="ACC26" s="189"/>
      <c r="ACD26" s="189"/>
      <c r="ACE26" s="189"/>
      <c r="ACF26" s="189"/>
      <c r="ACG26" s="189"/>
      <c r="ACH26" s="189"/>
      <c r="ACI26" s="189"/>
      <c r="ACJ26" s="189"/>
      <c r="ACK26" s="189"/>
      <c r="ACL26" s="189"/>
      <c r="ACM26" s="189"/>
      <c r="ACN26" s="189"/>
      <c r="ACO26" s="189"/>
      <c r="ACP26" s="189"/>
      <c r="ACQ26" s="189"/>
      <c r="ACR26" s="189"/>
      <c r="ACS26" s="189"/>
      <c r="ACT26" s="189"/>
      <c r="ACU26" s="189"/>
      <c r="ACV26" s="189"/>
      <c r="ACW26" s="189"/>
      <c r="ACX26" s="189"/>
      <c r="ACY26" s="189"/>
      <c r="ACZ26" s="189"/>
      <c r="ADA26" s="189"/>
      <c r="ADB26" s="189"/>
      <c r="ADC26" s="189"/>
      <c r="ADD26" s="189"/>
      <c r="ADE26" s="189"/>
      <c r="ADF26" s="189"/>
      <c r="ADG26" s="189"/>
      <c r="ADH26" s="189"/>
      <c r="ADI26" s="189"/>
      <c r="ADJ26" s="189"/>
      <c r="ADK26" s="189"/>
      <c r="ADL26" s="189"/>
      <c r="ADM26" s="189"/>
      <c r="ADN26" s="189"/>
      <c r="ADO26" s="189"/>
      <c r="ADP26" s="189"/>
      <c r="ADQ26" s="189"/>
      <c r="ADR26" s="189"/>
      <c r="ADS26" s="189"/>
      <c r="ADT26" s="189"/>
      <c r="ADU26" s="189"/>
      <c r="ADV26" s="189"/>
      <c r="ADW26" s="189"/>
      <c r="ADX26" s="189"/>
      <c r="ADY26" s="189"/>
      <c r="ADZ26" s="189"/>
      <c r="AEA26" s="189"/>
      <c r="AEB26" s="189"/>
      <c r="AEC26" s="189"/>
      <c r="AED26" s="189"/>
      <c r="AEE26" s="189"/>
      <c r="AEF26" s="189"/>
      <c r="AEG26" s="189"/>
      <c r="AEH26" s="189"/>
      <c r="AEI26" s="189"/>
      <c r="AEJ26" s="189"/>
      <c r="AEK26" s="189"/>
      <c r="AEL26" s="189"/>
      <c r="AEM26" s="189"/>
      <c r="AEN26" s="189"/>
      <c r="AEO26" s="189"/>
      <c r="AEP26" s="189"/>
      <c r="AEQ26" s="189"/>
      <c r="AER26" s="189"/>
      <c r="AES26" s="189"/>
      <c r="AET26" s="189"/>
      <c r="AEU26" s="189"/>
      <c r="AEV26" s="189"/>
      <c r="AEW26" s="189"/>
      <c r="AEX26" s="189"/>
      <c r="AEY26" s="189"/>
      <c r="AEZ26" s="189"/>
      <c r="AFA26" s="189"/>
      <c r="AFB26" s="189"/>
      <c r="AFC26" s="189"/>
      <c r="AFD26" s="189"/>
      <c r="AFE26" s="189"/>
      <c r="AFF26" s="189"/>
      <c r="AFG26" s="189"/>
      <c r="AFH26" s="189"/>
      <c r="AFI26" s="189"/>
      <c r="AFJ26" s="189"/>
      <c r="AFK26" s="189"/>
      <c r="AFL26" s="189"/>
      <c r="AFM26" s="189"/>
      <c r="AFN26" s="189"/>
      <c r="AFO26" s="189"/>
      <c r="AFP26" s="189"/>
      <c r="AFQ26" s="189"/>
      <c r="AFR26" s="189"/>
      <c r="AFS26" s="189"/>
      <c r="AFT26" s="189"/>
      <c r="AFU26" s="189"/>
      <c r="AFV26" s="189"/>
      <c r="AFW26" s="189"/>
      <c r="AFX26" s="189"/>
      <c r="AFY26" s="189"/>
      <c r="AFZ26" s="189"/>
      <c r="AGA26" s="189"/>
      <c r="AGB26" s="189"/>
      <c r="AGC26" s="189"/>
      <c r="AGD26" s="189"/>
      <c r="AGE26" s="189"/>
      <c r="AGF26" s="189"/>
      <c r="AGG26" s="189"/>
      <c r="AGH26" s="189"/>
      <c r="AGI26" s="189"/>
      <c r="AGJ26" s="189"/>
      <c r="AGK26" s="189"/>
      <c r="AGL26" s="189"/>
      <c r="AGM26" s="189"/>
      <c r="AGN26" s="189"/>
      <c r="AGO26" s="189"/>
      <c r="AGP26" s="189"/>
      <c r="AGQ26" s="189"/>
      <c r="AGR26" s="189"/>
      <c r="AGS26" s="189"/>
      <c r="AGT26" s="189"/>
      <c r="AGU26" s="189"/>
      <c r="AGV26" s="189"/>
      <c r="AGW26" s="189"/>
      <c r="AGX26" s="189"/>
      <c r="AGY26" s="189"/>
      <c r="AGZ26" s="189"/>
      <c r="AHA26" s="189"/>
      <c r="AHB26" s="189"/>
      <c r="AHC26" s="189"/>
      <c r="AHD26" s="189"/>
      <c r="AHE26" s="189"/>
    </row>
    <row r="27" spans="1:889" s="84" customFormat="1" ht="13.5" thickTop="1" x14ac:dyDescent="0.2">
      <c r="A27" s="72"/>
      <c r="B27" s="77"/>
      <c r="C27" s="82"/>
      <c r="D27" s="82"/>
      <c r="E27" s="33"/>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c r="BN27" s="189"/>
      <c r="BO27" s="189"/>
      <c r="BP27" s="189"/>
      <c r="BQ27" s="189"/>
      <c r="BR27" s="189"/>
      <c r="BS27" s="189"/>
      <c r="BT27" s="189"/>
      <c r="BU27" s="189"/>
      <c r="BV27" s="189"/>
      <c r="BW27" s="189"/>
      <c r="BX27" s="189"/>
      <c r="BY27" s="189"/>
      <c r="BZ27" s="189"/>
      <c r="CA27" s="189"/>
      <c r="CB27" s="189"/>
      <c r="CC27" s="189"/>
      <c r="CD27" s="189"/>
      <c r="CE27" s="189"/>
      <c r="CF27" s="189"/>
      <c r="CG27" s="189"/>
      <c r="CH27" s="189"/>
      <c r="CI27" s="189"/>
      <c r="CJ27" s="189"/>
      <c r="CK27" s="189"/>
      <c r="CL27" s="189"/>
      <c r="CM27" s="189"/>
      <c r="CN27" s="189"/>
      <c r="CO27" s="189"/>
      <c r="CP27" s="189"/>
      <c r="CQ27" s="189"/>
      <c r="CR27" s="189"/>
      <c r="CS27" s="189"/>
      <c r="CT27" s="189"/>
      <c r="CU27" s="189"/>
      <c r="CV27" s="189"/>
      <c r="CW27" s="189"/>
      <c r="CX27" s="189"/>
      <c r="CY27" s="189"/>
      <c r="CZ27" s="189"/>
      <c r="DA27" s="189"/>
      <c r="DB27" s="189"/>
      <c r="DC27" s="189"/>
      <c r="DD27" s="189"/>
      <c r="DE27" s="189"/>
      <c r="DF27" s="189"/>
      <c r="DG27" s="189"/>
      <c r="DH27" s="189"/>
      <c r="DI27" s="189"/>
      <c r="DJ27" s="189"/>
      <c r="DK27" s="189"/>
      <c r="DL27" s="189"/>
      <c r="DM27" s="189"/>
      <c r="DN27" s="189"/>
      <c r="DO27" s="189"/>
      <c r="DP27" s="189"/>
      <c r="DQ27" s="189"/>
      <c r="DR27" s="189"/>
      <c r="DS27" s="189"/>
      <c r="DT27" s="189"/>
      <c r="DU27" s="189"/>
      <c r="DV27" s="189"/>
      <c r="DW27" s="189"/>
      <c r="DX27" s="189"/>
      <c r="DY27" s="189"/>
      <c r="DZ27" s="189"/>
      <c r="EA27" s="189"/>
      <c r="EB27" s="189"/>
      <c r="EC27" s="189"/>
      <c r="ED27" s="189"/>
      <c r="EE27" s="189"/>
      <c r="EF27" s="189"/>
      <c r="EG27" s="189"/>
      <c r="EH27" s="189"/>
      <c r="EI27" s="189"/>
      <c r="EJ27" s="189"/>
      <c r="EK27" s="189"/>
      <c r="EL27" s="189"/>
      <c r="EM27" s="189"/>
      <c r="EN27" s="189"/>
      <c r="EO27" s="189"/>
      <c r="EP27" s="189"/>
      <c r="EQ27" s="189"/>
      <c r="ER27" s="189"/>
      <c r="ES27" s="189"/>
      <c r="ET27" s="189"/>
      <c r="EU27" s="189"/>
      <c r="EV27" s="189"/>
      <c r="EW27" s="189"/>
      <c r="EX27" s="189"/>
      <c r="EY27" s="189"/>
      <c r="EZ27" s="189"/>
      <c r="FA27" s="189"/>
      <c r="FB27" s="189"/>
      <c r="FC27" s="189"/>
      <c r="FD27" s="189"/>
      <c r="FE27" s="189"/>
      <c r="FF27" s="189"/>
      <c r="FG27" s="189"/>
      <c r="FH27" s="189"/>
      <c r="FI27" s="189"/>
      <c r="FJ27" s="189"/>
      <c r="FK27" s="189"/>
      <c r="FL27" s="189"/>
      <c r="FM27" s="189"/>
      <c r="FN27" s="189"/>
      <c r="FO27" s="189"/>
      <c r="FP27" s="189"/>
      <c r="FQ27" s="189"/>
      <c r="FR27" s="189"/>
      <c r="FS27" s="189"/>
      <c r="FT27" s="189"/>
      <c r="FU27" s="189"/>
      <c r="FV27" s="189"/>
      <c r="FW27" s="189"/>
      <c r="FX27" s="189"/>
      <c r="FY27" s="189"/>
      <c r="FZ27" s="189"/>
      <c r="GA27" s="189"/>
      <c r="GB27" s="189"/>
      <c r="GC27" s="189"/>
      <c r="GD27" s="189"/>
      <c r="GE27" s="189"/>
      <c r="GF27" s="189"/>
      <c r="GG27" s="189"/>
      <c r="GH27" s="189"/>
      <c r="GI27" s="189"/>
      <c r="GJ27" s="189"/>
      <c r="GK27" s="189"/>
      <c r="GL27" s="189"/>
      <c r="GM27" s="189"/>
      <c r="GN27" s="189"/>
      <c r="GO27" s="189"/>
      <c r="GP27" s="189"/>
      <c r="GQ27" s="189"/>
      <c r="GR27" s="189"/>
      <c r="GS27" s="189"/>
      <c r="GT27" s="189"/>
      <c r="GU27" s="189"/>
      <c r="GV27" s="189"/>
      <c r="GW27" s="189"/>
      <c r="GX27" s="189"/>
      <c r="GY27" s="189"/>
      <c r="GZ27" s="189"/>
      <c r="HA27" s="189"/>
      <c r="HB27" s="189"/>
      <c r="HC27" s="189"/>
      <c r="HD27" s="189"/>
      <c r="HE27" s="189"/>
      <c r="HF27" s="189"/>
      <c r="HG27" s="189"/>
      <c r="HH27" s="189"/>
      <c r="HI27" s="189"/>
      <c r="HJ27" s="189"/>
      <c r="HK27" s="189"/>
      <c r="HL27" s="189"/>
      <c r="HM27" s="189"/>
      <c r="HN27" s="189"/>
      <c r="HO27" s="189"/>
      <c r="HP27" s="189"/>
      <c r="HQ27" s="189"/>
      <c r="HR27" s="189"/>
      <c r="HS27" s="189"/>
      <c r="HT27" s="189"/>
      <c r="HU27" s="189"/>
      <c r="HV27" s="189"/>
      <c r="HW27" s="189"/>
      <c r="HX27" s="189"/>
      <c r="HY27" s="189"/>
      <c r="HZ27" s="189"/>
      <c r="IA27" s="189"/>
      <c r="IB27" s="189"/>
      <c r="IC27" s="189"/>
      <c r="ID27" s="189"/>
      <c r="IE27" s="189"/>
      <c r="IF27" s="189"/>
      <c r="IG27" s="189"/>
      <c r="IH27" s="189"/>
      <c r="II27" s="189"/>
      <c r="IJ27" s="189"/>
      <c r="IK27" s="189"/>
      <c r="IL27" s="189"/>
      <c r="IM27" s="189"/>
      <c r="IN27" s="189"/>
      <c r="IO27" s="189"/>
      <c r="IP27" s="189"/>
      <c r="IQ27" s="189"/>
      <c r="IR27" s="189"/>
      <c r="IS27" s="189"/>
      <c r="IT27" s="189"/>
      <c r="IU27" s="189"/>
      <c r="IV27" s="189"/>
      <c r="IW27" s="189"/>
      <c r="IX27" s="189"/>
      <c r="IY27" s="189"/>
      <c r="IZ27" s="189"/>
      <c r="JA27" s="189"/>
      <c r="JB27" s="189"/>
      <c r="JC27" s="189"/>
      <c r="JD27" s="189"/>
      <c r="JE27" s="189"/>
      <c r="JF27" s="189"/>
      <c r="JG27" s="189"/>
      <c r="JH27" s="189"/>
      <c r="JI27" s="189"/>
      <c r="JJ27" s="189"/>
      <c r="JK27" s="189"/>
      <c r="JL27" s="189"/>
      <c r="JM27" s="189"/>
      <c r="JN27" s="189"/>
      <c r="JO27" s="189"/>
      <c r="JP27" s="189"/>
      <c r="JQ27" s="189"/>
      <c r="JR27" s="189"/>
      <c r="JS27" s="189"/>
      <c r="JT27" s="189"/>
      <c r="JU27" s="189"/>
      <c r="JV27" s="189"/>
      <c r="JW27" s="189"/>
      <c r="JX27" s="189"/>
      <c r="JY27" s="189"/>
      <c r="JZ27" s="189"/>
      <c r="KA27" s="189"/>
      <c r="KB27" s="189"/>
      <c r="KC27" s="189"/>
      <c r="KD27" s="189"/>
      <c r="KE27" s="189"/>
      <c r="KF27" s="189"/>
      <c r="KG27" s="189"/>
      <c r="KH27" s="189"/>
      <c r="KI27" s="189"/>
      <c r="KJ27" s="189"/>
      <c r="KK27" s="189"/>
      <c r="KL27" s="189"/>
      <c r="KM27" s="189"/>
      <c r="KN27" s="189"/>
      <c r="KO27" s="189"/>
      <c r="KP27" s="189"/>
      <c r="KQ27" s="189"/>
      <c r="KR27" s="189"/>
      <c r="KS27" s="189"/>
      <c r="KT27" s="189"/>
      <c r="KU27" s="189"/>
      <c r="KV27" s="189"/>
      <c r="KW27" s="189"/>
      <c r="KX27" s="189"/>
      <c r="KY27" s="189"/>
      <c r="KZ27" s="189"/>
      <c r="LA27" s="189"/>
      <c r="LB27" s="189"/>
      <c r="LC27" s="189"/>
      <c r="LD27" s="189"/>
      <c r="LE27" s="189"/>
      <c r="LF27" s="189"/>
      <c r="LG27" s="189"/>
      <c r="LH27" s="189"/>
      <c r="LI27" s="189"/>
      <c r="LJ27" s="189"/>
      <c r="LK27" s="189"/>
      <c r="LL27" s="189"/>
      <c r="LM27" s="189"/>
      <c r="LN27" s="189"/>
      <c r="LO27" s="189"/>
      <c r="LP27" s="189"/>
      <c r="LQ27" s="189"/>
      <c r="LR27" s="189"/>
      <c r="LS27" s="189"/>
      <c r="LT27" s="189"/>
      <c r="LU27" s="189"/>
      <c r="LV27" s="189"/>
      <c r="LW27" s="189"/>
      <c r="LX27" s="189"/>
      <c r="LY27" s="189"/>
      <c r="LZ27" s="189"/>
      <c r="MA27" s="189"/>
      <c r="MB27" s="189"/>
      <c r="MC27" s="189"/>
      <c r="MD27" s="189"/>
      <c r="ME27" s="189"/>
      <c r="MF27" s="189"/>
      <c r="MG27" s="189"/>
      <c r="MH27" s="189"/>
      <c r="MI27" s="189"/>
      <c r="MJ27" s="189"/>
      <c r="MK27" s="189"/>
      <c r="ML27" s="189"/>
      <c r="MM27" s="189"/>
      <c r="MN27" s="189"/>
      <c r="MO27" s="189"/>
      <c r="MP27" s="189"/>
      <c r="MQ27" s="189"/>
      <c r="MR27" s="189"/>
      <c r="MS27" s="189"/>
      <c r="MT27" s="189"/>
      <c r="MU27" s="189"/>
      <c r="MV27" s="189"/>
      <c r="MW27" s="189"/>
      <c r="MX27" s="189"/>
      <c r="MY27" s="189"/>
      <c r="MZ27" s="189"/>
      <c r="NA27" s="189"/>
      <c r="NB27" s="189"/>
      <c r="NC27" s="189"/>
      <c r="ND27" s="189"/>
      <c r="NE27" s="189"/>
      <c r="NF27" s="189"/>
      <c r="NG27" s="189"/>
      <c r="NH27" s="189"/>
      <c r="NI27" s="189"/>
      <c r="NJ27" s="189"/>
      <c r="NK27" s="189"/>
      <c r="NL27" s="189"/>
      <c r="NM27" s="189"/>
      <c r="NN27" s="189"/>
      <c r="NO27" s="189"/>
      <c r="NP27" s="189"/>
      <c r="NQ27" s="189"/>
      <c r="NR27" s="189"/>
      <c r="NS27" s="189"/>
      <c r="NT27" s="189"/>
      <c r="NU27" s="189"/>
      <c r="NV27" s="189"/>
      <c r="NW27" s="189"/>
      <c r="NX27" s="189"/>
      <c r="NY27" s="189"/>
      <c r="NZ27" s="189"/>
      <c r="OA27" s="189"/>
      <c r="OB27" s="189"/>
      <c r="OC27" s="189"/>
      <c r="OD27" s="189"/>
      <c r="OE27" s="189"/>
      <c r="OF27" s="189"/>
      <c r="OG27" s="189"/>
      <c r="OH27" s="189"/>
      <c r="OI27" s="189"/>
      <c r="OJ27" s="189"/>
      <c r="OK27" s="189"/>
      <c r="OL27" s="189"/>
      <c r="OM27" s="189"/>
      <c r="ON27" s="189"/>
      <c r="OO27" s="189"/>
      <c r="OP27" s="189"/>
      <c r="OQ27" s="189"/>
      <c r="OR27" s="189"/>
      <c r="OS27" s="189"/>
      <c r="OT27" s="189"/>
      <c r="OU27" s="189"/>
      <c r="OV27" s="189"/>
      <c r="OW27" s="189"/>
      <c r="OX27" s="189"/>
      <c r="OY27" s="189"/>
      <c r="OZ27" s="189"/>
      <c r="PA27" s="189"/>
      <c r="PB27" s="189"/>
      <c r="PC27" s="189"/>
      <c r="PD27" s="189"/>
      <c r="PE27" s="189"/>
      <c r="PF27" s="189"/>
      <c r="PG27" s="189"/>
      <c r="PH27" s="189"/>
      <c r="PI27" s="189"/>
      <c r="PJ27" s="189"/>
      <c r="PK27" s="189"/>
      <c r="PL27" s="189"/>
      <c r="PM27" s="189"/>
      <c r="PN27" s="189"/>
      <c r="PO27" s="189"/>
      <c r="PP27" s="189"/>
      <c r="PQ27" s="189"/>
      <c r="PR27" s="189"/>
      <c r="PS27" s="189"/>
      <c r="PT27" s="189"/>
      <c r="PU27" s="189"/>
      <c r="PV27" s="189"/>
      <c r="PW27" s="189"/>
      <c r="PX27" s="189"/>
      <c r="PY27" s="189"/>
      <c r="PZ27" s="189"/>
      <c r="QA27" s="189"/>
      <c r="QB27" s="189"/>
      <c r="QC27" s="189"/>
      <c r="QD27" s="189"/>
      <c r="QE27" s="189"/>
      <c r="QF27" s="189"/>
      <c r="QG27" s="189"/>
      <c r="QH27" s="189"/>
      <c r="QI27" s="189"/>
      <c r="QJ27" s="189"/>
      <c r="QK27" s="189"/>
      <c r="QL27" s="189"/>
      <c r="QM27" s="189"/>
      <c r="QN27" s="189"/>
      <c r="QO27" s="189"/>
      <c r="QP27" s="189"/>
      <c r="QQ27" s="189"/>
      <c r="QR27" s="189"/>
      <c r="QS27" s="189"/>
      <c r="QT27" s="189"/>
      <c r="QU27" s="189"/>
      <c r="QV27" s="189"/>
      <c r="QW27" s="189"/>
      <c r="QX27" s="189"/>
      <c r="QY27" s="189"/>
      <c r="QZ27" s="189"/>
      <c r="RA27" s="189"/>
      <c r="RB27" s="189"/>
      <c r="RC27" s="189"/>
      <c r="RD27" s="189"/>
      <c r="RE27" s="189"/>
      <c r="RF27" s="189"/>
      <c r="RG27" s="189"/>
      <c r="RH27" s="189"/>
      <c r="RI27" s="189"/>
      <c r="RJ27" s="189"/>
      <c r="RK27" s="189"/>
      <c r="RL27" s="189"/>
      <c r="RM27" s="189"/>
      <c r="RN27" s="189"/>
      <c r="RO27" s="189"/>
      <c r="RP27" s="189"/>
      <c r="RQ27" s="189"/>
      <c r="RR27" s="189"/>
      <c r="RS27" s="189"/>
      <c r="RT27" s="189"/>
      <c r="RU27" s="189"/>
      <c r="RV27" s="189"/>
      <c r="RW27" s="189"/>
      <c r="RX27" s="189"/>
      <c r="RY27" s="189"/>
      <c r="RZ27" s="189"/>
      <c r="SA27" s="189"/>
      <c r="SB27" s="189"/>
      <c r="SC27" s="189"/>
      <c r="SD27" s="189"/>
      <c r="SE27" s="189"/>
      <c r="SF27" s="189"/>
      <c r="SG27" s="189"/>
      <c r="SH27" s="189"/>
      <c r="SI27" s="189"/>
      <c r="SJ27" s="189"/>
      <c r="SK27" s="189"/>
      <c r="SL27" s="189"/>
      <c r="SM27" s="189"/>
      <c r="SN27" s="189"/>
      <c r="SO27" s="189"/>
      <c r="SP27" s="189"/>
      <c r="SQ27" s="189"/>
      <c r="SR27" s="189"/>
      <c r="SS27" s="189"/>
      <c r="ST27" s="189"/>
      <c r="SU27" s="189"/>
      <c r="SV27" s="189"/>
      <c r="SW27" s="189"/>
      <c r="SX27" s="189"/>
      <c r="SY27" s="189"/>
      <c r="SZ27" s="189"/>
      <c r="TA27" s="189"/>
      <c r="TB27" s="189"/>
      <c r="TC27" s="189"/>
      <c r="TD27" s="189"/>
      <c r="TE27" s="189"/>
      <c r="TF27" s="189"/>
      <c r="TG27" s="189"/>
      <c r="TH27" s="189"/>
      <c r="TI27" s="189"/>
      <c r="TJ27" s="189"/>
      <c r="TK27" s="189"/>
      <c r="TL27" s="189"/>
      <c r="TM27" s="189"/>
      <c r="TN27" s="189"/>
      <c r="TO27" s="189"/>
      <c r="TP27" s="189"/>
      <c r="TQ27" s="189"/>
      <c r="TR27" s="189"/>
      <c r="TS27" s="189"/>
      <c r="TT27" s="189"/>
      <c r="TU27" s="189"/>
      <c r="TV27" s="189"/>
      <c r="TW27" s="189"/>
      <c r="TX27" s="189"/>
      <c r="TY27" s="189"/>
      <c r="TZ27" s="189"/>
      <c r="UA27" s="189"/>
      <c r="UB27" s="189"/>
      <c r="UC27" s="189"/>
      <c r="UD27" s="189"/>
      <c r="UE27" s="189"/>
      <c r="UF27" s="189"/>
      <c r="UG27" s="189"/>
      <c r="UH27" s="189"/>
      <c r="UI27" s="189"/>
      <c r="UJ27" s="189"/>
      <c r="UK27" s="189"/>
      <c r="UL27" s="189"/>
      <c r="UM27" s="189"/>
      <c r="UN27" s="189"/>
      <c r="UO27" s="189"/>
      <c r="UP27" s="189"/>
      <c r="UQ27" s="189"/>
      <c r="UR27" s="189"/>
      <c r="US27" s="189"/>
      <c r="UT27" s="189"/>
      <c r="UU27" s="189"/>
      <c r="UV27" s="189"/>
      <c r="UW27" s="189"/>
      <c r="UX27" s="189"/>
      <c r="UY27" s="189"/>
      <c r="UZ27" s="189"/>
      <c r="VA27" s="189"/>
      <c r="VB27" s="189"/>
      <c r="VC27" s="189"/>
      <c r="VD27" s="189"/>
      <c r="VE27" s="189"/>
      <c r="VF27" s="189"/>
      <c r="VG27" s="189"/>
      <c r="VH27" s="189"/>
      <c r="VI27" s="189"/>
      <c r="VJ27" s="189"/>
      <c r="VK27" s="189"/>
      <c r="VL27" s="189"/>
      <c r="VM27" s="189"/>
      <c r="VN27" s="189"/>
      <c r="VO27" s="189"/>
      <c r="VP27" s="189"/>
      <c r="VQ27" s="189"/>
      <c r="VR27" s="189"/>
      <c r="VS27" s="189"/>
      <c r="VT27" s="189"/>
      <c r="VU27" s="189"/>
      <c r="VV27" s="189"/>
      <c r="VW27" s="189"/>
      <c r="VX27" s="189"/>
      <c r="VY27" s="189"/>
      <c r="VZ27" s="189"/>
      <c r="WA27" s="189"/>
      <c r="WB27" s="189"/>
      <c r="WC27" s="189"/>
      <c r="WD27" s="189"/>
      <c r="WE27" s="189"/>
      <c r="WF27" s="189"/>
      <c r="WG27" s="189"/>
      <c r="WH27" s="189"/>
      <c r="WI27" s="189"/>
      <c r="WJ27" s="189"/>
      <c r="WK27" s="189"/>
      <c r="WL27" s="189"/>
      <c r="WM27" s="189"/>
      <c r="WN27" s="189"/>
      <c r="WO27" s="189"/>
      <c r="WP27" s="189"/>
      <c r="WQ27" s="189"/>
      <c r="WR27" s="189"/>
      <c r="WS27" s="189"/>
      <c r="WT27" s="189"/>
      <c r="WU27" s="189"/>
      <c r="WV27" s="189"/>
      <c r="WW27" s="189"/>
      <c r="WX27" s="189"/>
      <c r="WY27" s="189"/>
      <c r="WZ27" s="189"/>
      <c r="XA27" s="189"/>
      <c r="XB27" s="189"/>
      <c r="XC27" s="189"/>
      <c r="XD27" s="189"/>
      <c r="XE27" s="189"/>
      <c r="XF27" s="189"/>
      <c r="XG27" s="189"/>
      <c r="XH27" s="189"/>
      <c r="XI27" s="189"/>
      <c r="XJ27" s="189"/>
      <c r="XK27" s="189"/>
      <c r="XL27" s="189"/>
      <c r="XM27" s="189"/>
      <c r="XN27" s="189"/>
      <c r="XO27" s="189"/>
      <c r="XP27" s="189"/>
      <c r="XQ27" s="189"/>
      <c r="XR27" s="189"/>
      <c r="XS27" s="189"/>
      <c r="XT27" s="189"/>
      <c r="XU27" s="189"/>
      <c r="XV27" s="189"/>
      <c r="XW27" s="189"/>
      <c r="XX27" s="189"/>
      <c r="XY27" s="189"/>
      <c r="XZ27" s="189"/>
      <c r="YA27" s="189"/>
      <c r="YB27" s="189"/>
      <c r="YC27" s="189"/>
      <c r="YD27" s="189"/>
      <c r="YE27" s="189"/>
      <c r="YF27" s="189"/>
      <c r="YG27" s="189"/>
      <c r="YH27" s="189"/>
      <c r="YI27" s="189"/>
      <c r="YJ27" s="189"/>
      <c r="YK27" s="189"/>
      <c r="YL27" s="189"/>
      <c r="YM27" s="189"/>
      <c r="YN27" s="189"/>
      <c r="YO27" s="189"/>
      <c r="YP27" s="189"/>
      <c r="YQ27" s="189"/>
      <c r="YR27" s="189"/>
      <c r="YS27" s="189"/>
      <c r="YT27" s="189"/>
      <c r="YU27" s="189"/>
      <c r="YV27" s="189"/>
      <c r="YW27" s="189"/>
      <c r="YX27" s="189"/>
      <c r="YY27" s="189"/>
      <c r="YZ27" s="189"/>
      <c r="ZA27" s="189"/>
      <c r="ZB27" s="189"/>
      <c r="ZC27" s="189"/>
      <c r="ZD27" s="189"/>
      <c r="ZE27" s="189"/>
      <c r="ZF27" s="189"/>
      <c r="ZG27" s="189"/>
      <c r="ZH27" s="189"/>
      <c r="ZI27" s="189"/>
      <c r="ZJ27" s="189"/>
      <c r="ZK27" s="189"/>
      <c r="ZL27" s="189"/>
      <c r="ZM27" s="189"/>
      <c r="ZN27" s="189"/>
      <c r="ZO27" s="189"/>
      <c r="ZP27" s="189"/>
      <c r="ZQ27" s="189"/>
      <c r="ZR27" s="189"/>
      <c r="ZS27" s="189"/>
      <c r="ZT27" s="189"/>
      <c r="ZU27" s="189"/>
      <c r="ZV27" s="189"/>
      <c r="ZW27" s="189"/>
      <c r="ZX27" s="189"/>
      <c r="ZY27" s="189"/>
      <c r="ZZ27" s="189"/>
      <c r="AAA27" s="189"/>
      <c r="AAB27" s="189"/>
      <c r="AAC27" s="189"/>
      <c r="AAD27" s="189"/>
      <c r="AAE27" s="189"/>
      <c r="AAF27" s="189"/>
      <c r="AAG27" s="189"/>
      <c r="AAH27" s="189"/>
      <c r="AAI27" s="189"/>
      <c r="AAJ27" s="189"/>
      <c r="AAK27" s="189"/>
      <c r="AAL27" s="189"/>
      <c r="AAM27" s="189"/>
      <c r="AAN27" s="189"/>
      <c r="AAO27" s="189"/>
      <c r="AAP27" s="189"/>
      <c r="AAQ27" s="189"/>
      <c r="AAR27" s="189"/>
      <c r="AAS27" s="189"/>
      <c r="AAT27" s="189"/>
      <c r="AAU27" s="189"/>
      <c r="AAV27" s="189"/>
      <c r="AAW27" s="189"/>
      <c r="AAX27" s="189"/>
      <c r="AAY27" s="189"/>
      <c r="AAZ27" s="189"/>
      <c r="ABA27" s="189"/>
      <c r="ABB27" s="189"/>
      <c r="ABC27" s="189"/>
      <c r="ABD27" s="189"/>
      <c r="ABE27" s="189"/>
      <c r="ABF27" s="189"/>
      <c r="ABG27" s="189"/>
      <c r="ABH27" s="189"/>
      <c r="ABI27" s="189"/>
      <c r="ABJ27" s="189"/>
      <c r="ABK27" s="189"/>
      <c r="ABL27" s="189"/>
      <c r="ABM27" s="189"/>
      <c r="ABN27" s="189"/>
      <c r="ABO27" s="189"/>
      <c r="ABP27" s="189"/>
      <c r="ABQ27" s="189"/>
      <c r="ABR27" s="189"/>
      <c r="ABS27" s="189"/>
      <c r="ABT27" s="189"/>
      <c r="ABU27" s="189"/>
      <c r="ABV27" s="189"/>
      <c r="ABW27" s="189"/>
      <c r="ABX27" s="189"/>
      <c r="ABY27" s="189"/>
      <c r="ABZ27" s="189"/>
      <c r="ACA27" s="189"/>
      <c r="ACB27" s="189"/>
      <c r="ACC27" s="189"/>
      <c r="ACD27" s="189"/>
      <c r="ACE27" s="189"/>
      <c r="ACF27" s="189"/>
      <c r="ACG27" s="189"/>
      <c r="ACH27" s="189"/>
      <c r="ACI27" s="189"/>
      <c r="ACJ27" s="189"/>
      <c r="ACK27" s="189"/>
      <c r="ACL27" s="189"/>
      <c r="ACM27" s="189"/>
      <c r="ACN27" s="189"/>
      <c r="ACO27" s="189"/>
      <c r="ACP27" s="189"/>
      <c r="ACQ27" s="189"/>
      <c r="ACR27" s="189"/>
      <c r="ACS27" s="189"/>
      <c r="ACT27" s="189"/>
      <c r="ACU27" s="189"/>
      <c r="ACV27" s="189"/>
      <c r="ACW27" s="189"/>
      <c r="ACX27" s="189"/>
      <c r="ACY27" s="189"/>
      <c r="ACZ27" s="189"/>
      <c r="ADA27" s="189"/>
      <c r="ADB27" s="189"/>
      <c r="ADC27" s="189"/>
      <c r="ADD27" s="189"/>
      <c r="ADE27" s="189"/>
      <c r="ADF27" s="189"/>
      <c r="ADG27" s="189"/>
      <c r="ADH27" s="189"/>
      <c r="ADI27" s="189"/>
      <c r="ADJ27" s="189"/>
      <c r="ADK27" s="189"/>
      <c r="ADL27" s="189"/>
      <c r="ADM27" s="189"/>
      <c r="ADN27" s="189"/>
      <c r="ADO27" s="189"/>
      <c r="ADP27" s="189"/>
      <c r="ADQ27" s="189"/>
      <c r="ADR27" s="189"/>
      <c r="ADS27" s="189"/>
      <c r="ADT27" s="189"/>
      <c r="ADU27" s="189"/>
      <c r="ADV27" s="189"/>
      <c r="ADW27" s="189"/>
      <c r="ADX27" s="189"/>
      <c r="ADY27" s="189"/>
      <c r="ADZ27" s="189"/>
      <c r="AEA27" s="189"/>
      <c r="AEB27" s="189"/>
      <c r="AEC27" s="189"/>
      <c r="AED27" s="189"/>
      <c r="AEE27" s="189"/>
      <c r="AEF27" s="189"/>
      <c r="AEG27" s="189"/>
      <c r="AEH27" s="189"/>
      <c r="AEI27" s="189"/>
      <c r="AEJ27" s="189"/>
      <c r="AEK27" s="189"/>
      <c r="AEL27" s="189"/>
      <c r="AEM27" s="189"/>
      <c r="AEN27" s="189"/>
      <c r="AEO27" s="189"/>
      <c r="AEP27" s="189"/>
      <c r="AEQ27" s="189"/>
      <c r="AER27" s="189"/>
      <c r="AES27" s="189"/>
      <c r="AET27" s="189"/>
      <c r="AEU27" s="189"/>
      <c r="AEV27" s="189"/>
      <c r="AEW27" s="189"/>
      <c r="AEX27" s="189"/>
      <c r="AEY27" s="189"/>
      <c r="AEZ27" s="189"/>
      <c r="AFA27" s="189"/>
      <c r="AFB27" s="189"/>
      <c r="AFC27" s="189"/>
      <c r="AFD27" s="189"/>
      <c r="AFE27" s="189"/>
      <c r="AFF27" s="189"/>
      <c r="AFG27" s="189"/>
      <c r="AFH27" s="189"/>
      <c r="AFI27" s="189"/>
      <c r="AFJ27" s="189"/>
      <c r="AFK27" s="189"/>
      <c r="AFL27" s="189"/>
      <c r="AFM27" s="189"/>
      <c r="AFN27" s="189"/>
      <c r="AFO27" s="189"/>
      <c r="AFP27" s="189"/>
      <c r="AFQ27" s="189"/>
      <c r="AFR27" s="189"/>
      <c r="AFS27" s="189"/>
      <c r="AFT27" s="189"/>
      <c r="AFU27" s="189"/>
      <c r="AFV27" s="189"/>
      <c r="AFW27" s="189"/>
      <c r="AFX27" s="189"/>
      <c r="AFY27" s="189"/>
      <c r="AFZ27" s="189"/>
      <c r="AGA27" s="189"/>
      <c r="AGB27" s="189"/>
      <c r="AGC27" s="189"/>
      <c r="AGD27" s="189"/>
      <c r="AGE27" s="189"/>
      <c r="AGF27" s="189"/>
      <c r="AGG27" s="189"/>
      <c r="AGH27" s="189"/>
      <c r="AGI27" s="189"/>
      <c r="AGJ27" s="189"/>
      <c r="AGK27" s="189"/>
      <c r="AGL27" s="189"/>
      <c r="AGM27" s="189"/>
      <c r="AGN27" s="189"/>
      <c r="AGO27" s="189"/>
      <c r="AGP27" s="189"/>
      <c r="AGQ27" s="189"/>
      <c r="AGR27" s="189"/>
      <c r="AGS27" s="189"/>
      <c r="AGT27" s="189"/>
      <c r="AGU27" s="189"/>
      <c r="AGV27" s="189"/>
      <c r="AGW27" s="189"/>
      <c r="AGX27" s="189"/>
      <c r="AGY27" s="189"/>
      <c r="AGZ27" s="189"/>
      <c r="AHA27" s="189"/>
      <c r="AHB27" s="189"/>
      <c r="AHC27" s="189"/>
      <c r="AHD27" s="189"/>
      <c r="AHE27" s="189"/>
    </row>
    <row r="28" spans="1:889" s="84" customFormat="1" ht="14.25" x14ac:dyDescent="0.2">
      <c r="A28" s="81" t="s">
        <v>24</v>
      </c>
      <c r="B28" s="74" t="s">
        <v>11</v>
      </c>
      <c r="C28" s="80"/>
      <c r="D28" s="80"/>
      <c r="E28" s="33"/>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89"/>
      <c r="BQ28" s="189"/>
      <c r="BR28" s="189"/>
      <c r="BS28" s="189"/>
      <c r="BT28" s="189"/>
      <c r="BU28" s="189"/>
      <c r="BV28" s="189"/>
      <c r="BW28" s="189"/>
      <c r="BX28" s="189"/>
      <c r="BY28" s="189"/>
      <c r="BZ28" s="189"/>
      <c r="CA28" s="189"/>
      <c r="CB28" s="189"/>
      <c r="CC28" s="189"/>
      <c r="CD28" s="189"/>
      <c r="CE28" s="189"/>
      <c r="CF28" s="189"/>
      <c r="CG28" s="189"/>
      <c r="CH28" s="189"/>
      <c r="CI28" s="189"/>
      <c r="CJ28" s="189"/>
      <c r="CK28" s="189"/>
      <c r="CL28" s="189"/>
      <c r="CM28" s="189"/>
      <c r="CN28" s="189"/>
      <c r="CO28" s="189"/>
      <c r="CP28" s="189"/>
      <c r="CQ28" s="189"/>
      <c r="CR28" s="189"/>
      <c r="CS28" s="189"/>
      <c r="CT28" s="189"/>
      <c r="CU28" s="189"/>
      <c r="CV28" s="189"/>
      <c r="CW28" s="189"/>
      <c r="CX28" s="189"/>
      <c r="CY28" s="189"/>
      <c r="CZ28" s="189"/>
      <c r="DA28" s="189"/>
      <c r="DB28" s="189"/>
      <c r="DC28" s="189"/>
      <c r="DD28" s="189"/>
      <c r="DE28" s="189"/>
      <c r="DF28" s="189"/>
      <c r="DG28" s="189"/>
      <c r="DH28" s="189"/>
      <c r="DI28" s="189"/>
      <c r="DJ28" s="189"/>
      <c r="DK28" s="189"/>
      <c r="DL28" s="189"/>
      <c r="DM28" s="189"/>
      <c r="DN28" s="189"/>
      <c r="DO28" s="189"/>
      <c r="DP28" s="189"/>
      <c r="DQ28" s="189"/>
      <c r="DR28" s="189"/>
      <c r="DS28" s="189"/>
      <c r="DT28" s="189"/>
      <c r="DU28" s="189"/>
      <c r="DV28" s="189"/>
      <c r="DW28" s="189"/>
      <c r="DX28" s="189"/>
      <c r="DY28" s="189"/>
      <c r="DZ28" s="189"/>
      <c r="EA28" s="189"/>
      <c r="EB28" s="189"/>
      <c r="EC28" s="189"/>
      <c r="ED28" s="189"/>
      <c r="EE28" s="189"/>
      <c r="EF28" s="189"/>
      <c r="EG28" s="189"/>
      <c r="EH28" s="189"/>
      <c r="EI28" s="189"/>
      <c r="EJ28" s="189"/>
      <c r="EK28" s="189"/>
      <c r="EL28" s="189"/>
      <c r="EM28" s="189"/>
      <c r="EN28" s="189"/>
      <c r="EO28" s="189"/>
      <c r="EP28" s="189"/>
      <c r="EQ28" s="189"/>
      <c r="ER28" s="189"/>
      <c r="ES28" s="189"/>
      <c r="ET28" s="189"/>
      <c r="EU28" s="189"/>
      <c r="EV28" s="189"/>
      <c r="EW28" s="189"/>
      <c r="EX28" s="189"/>
      <c r="EY28" s="189"/>
      <c r="EZ28" s="189"/>
      <c r="FA28" s="189"/>
      <c r="FB28" s="189"/>
      <c r="FC28" s="189"/>
      <c r="FD28" s="189"/>
      <c r="FE28" s="189"/>
      <c r="FF28" s="189"/>
      <c r="FG28" s="189"/>
      <c r="FH28" s="189"/>
      <c r="FI28" s="189"/>
      <c r="FJ28" s="189"/>
      <c r="FK28" s="189"/>
      <c r="FL28" s="189"/>
      <c r="FM28" s="189"/>
      <c r="FN28" s="189"/>
      <c r="FO28" s="189"/>
      <c r="FP28" s="189"/>
      <c r="FQ28" s="189"/>
      <c r="FR28" s="189"/>
      <c r="FS28" s="189"/>
      <c r="FT28" s="189"/>
      <c r="FU28" s="189"/>
      <c r="FV28" s="189"/>
      <c r="FW28" s="189"/>
      <c r="FX28" s="189"/>
      <c r="FY28" s="189"/>
      <c r="FZ28" s="189"/>
      <c r="GA28" s="189"/>
      <c r="GB28" s="189"/>
      <c r="GC28" s="189"/>
      <c r="GD28" s="189"/>
      <c r="GE28" s="189"/>
      <c r="GF28" s="189"/>
      <c r="GG28" s="189"/>
      <c r="GH28" s="189"/>
      <c r="GI28" s="189"/>
      <c r="GJ28" s="189"/>
      <c r="GK28" s="189"/>
      <c r="GL28" s="189"/>
      <c r="GM28" s="189"/>
      <c r="GN28" s="189"/>
      <c r="GO28" s="189"/>
      <c r="GP28" s="189"/>
      <c r="GQ28" s="189"/>
      <c r="GR28" s="189"/>
      <c r="GS28" s="189"/>
      <c r="GT28" s="189"/>
      <c r="GU28" s="189"/>
      <c r="GV28" s="189"/>
      <c r="GW28" s="189"/>
      <c r="GX28" s="189"/>
      <c r="GY28" s="189"/>
      <c r="GZ28" s="189"/>
      <c r="HA28" s="189"/>
      <c r="HB28" s="189"/>
      <c r="HC28" s="189"/>
      <c r="HD28" s="189"/>
      <c r="HE28" s="189"/>
      <c r="HF28" s="189"/>
      <c r="HG28" s="189"/>
      <c r="HH28" s="189"/>
      <c r="HI28" s="189"/>
      <c r="HJ28" s="189"/>
      <c r="HK28" s="189"/>
      <c r="HL28" s="189"/>
      <c r="HM28" s="189"/>
      <c r="HN28" s="189"/>
      <c r="HO28" s="189"/>
      <c r="HP28" s="189"/>
      <c r="HQ28" s="189"/>
      <c r="HR28" s="189"/>
      <c r="HS28" s="189"/>
      <c r="HT28" s="189"/>
      <c r="HU28" s="189"/>
      <c r="HV28" s="189"/>
      <c r="HW28" s="189"/>
      <c r="HX28" s="189"/>
      <c r="HY28" s="189"/>
      <c r="HZ28" s="189"/>
      <c r="IA28" s="189"/>
      <c r="IB28" s="189"/>
      <c r="IC28" s="189"/>
      <c r="ID28" s="189"/>
      <c r="IE28" s="189"/>
      <c r="IF28" s="189"/>
      <c r="IG28" s="189"/>
      <c r="IH28" s="189"/>
      <c r="II28" s="189"/>
      <c r="IJ28" s="189"/>
      <c r="IK28" s="189"/>
      <c r="IL28" s="189"/>
      <c r="IM28" s="189"/>
      <c r="IN28" s="189"/>
      <c r="IO28" s="189"/>
      <c r="IP28" s="189"/>
      <c r="IQ28" s="189"/>
      <c r="IR28" s="189"/>
      <c r="IS28" s="189"/>
      <c r="IT28" s="189"/>
      <c r="IU28" s="189"/>
      <c r="IV28" s="189"/>
      <c r="IW28" s="189"/>
      <c r="IX28" s="189"/>
      <c r="IY28" s="189"/>
      <c r="IZ28" s="189"/>
      <c r="JA28" s="189"/>
      <c r="JB28" s="189"/>
      <c r="JC28" s="189"/>
      <c r="JD28" s="189"/>
      <c r="JE28" s="189"/>
      <c r="JF28" s="189"/>
      <c r="JG28" s="189"/>
      <c r="JH28" s="189"/>
      <c r="JI28" s="189"/>
      <c r="JJ28" s="189"/>
      <c r="JK28" s="189"/>
      <c r="JL28" s="189"/>
      <c r="JM28" s="189"/>
      <c r="JN28" s="189"/>
      <c r="JO28" s="189"/>
      <c r="JP28" s="189"/>
      <c r="JQ28" s="189"/>
      <c r="JR28" s="189"/>
      <c r="JS28" s="189"/>
      <c r="JT28" s="189"/>
      <c r="JU28" s="189"/>
      <c r="JV28" s="189"/>
      <c r="JW28" s="189"/>
      <c r="JX28" s="189"/>
      <c r="JY28" s="189"/>
      <c r="JZ28" s="189"/>
      <c r="KA28" s="189"/>
      <c r="KB28" s="189"/>
      <c r="KC28" s="189"/>
      <c r="KD28" s="189"/>
      <c r="KE28" s="189"/>
      <c r="KF28" s="189"/>
      <c r="KG28" s="189"/>
      <c r="KH28" s="189"/>
      <c r="KI28" s="189"/>
      <c r="KJ28" s="189"/>
      <c r="KK28" s="189"/>
      <c r="KL28" s="189"/>
      <c r="KM28" s="189"/>
      <c r="KN28" s="189"/>
      <c r="KO28" s="189"/>
      <c r="KP28" s="189"/>
      <c r="KQ28" s="189"/>
      <c r="KR28" s="189"/>
      <c r="KS28" s="189"/>
      <c r="KT28" s="189"/>
      <c r="KU28" s="189"/>
      <c r="KV28" s="189"/>
      <c r="KW28" s="189"/>
      <c r="KX28" s="189"/>
      <c r="KY28" s="189"/>
      <c r="KZ28" s="189"/>
      <c r="LA28" s="189"/>
      <c r="LB28" s="189"/>
      <c r="LC28" s="189"/>
      <c r="LD28" s="189"/>
      <c r="LE28" s="189"/>
      <c r="LF28" s="189"/>
      <c r="LG28" s="189"/>
      <c r="LH28" s="189"/>
      <c r="LI28" s="189"/>
      <c r="LJ28" s="189"/>
      <c r="LK28" s="189"/>
      <c r="LL28" s="189"/>
      <c r="LM28" s="189"/>
      <c r="LN28" s="189"/>
      <c r="LO28" s="189"/>
      <c r="LP28" s="189"/>
      <c r="LQ28" s="189"/>
      <c r="LR28" s="189"/>
      <c r="LS28" s="189"/>
      <c r="LT28" s="189"/>
      <c r="LU28" s="189"/>
      <c r="LV28" s="189"/>
      <c r="LW28" s="189"/>
      <c r="LX28" s="189"/>
      <c r="LY28" s="189"/>
      <c r="LZ28" s="189"/>
      <c r="MA28" s="189"/>
      <c r="MB28" s="189"/>
      <c r="MC28" s="189"/>
      <c r="MD28" s="189"/>
      <c r="ME28" s="189"/>
      <c r="MF28" s="189"/>
      <c r="MG28" s="189"/>
      <c r="MH28" s="189"/>
      <c r="MI28" s="189"/>
      <c r="MJ28" s="189"/>
      <c r="MK28" s="189"/>
      <c r="ML28" s="189"/>
      <c r="MM28" s="189"/>
      <c r="MN28" s="189"/>
      <c r="MO28" s="189"/>
      <c r="MP28" s="189"/>
      <c r="MQ28" s="189"/>
      <c r="MR28" s="189"/>
      <c r="MS28" s="189"/>
      <c r="MT28" s="189"/>
      <c r="MU28" s="189"/>
      <c r="MV28" s="189"/>
      <c r="MW28" s="189"/>
      <c r="MX28" s="189"/>
      <c r="MY28" s="189"/>
      <c r="MZ28" s="189"/>
      <c r="NA28" s="189"/>
      <c r="NB28" s="189"/>
      <c r="NC28" s="189"/>
      <c r="ND28" s="189"/>
      <c r="NE28" s="189"/>
      <c r="NF28" s="189"/>
      <c r="NG28" s="189"/>
      <c r="NH28" s="189"/>
      <c r="NI28" s="189"/>
      <c r="NJ28" s="189"/>
      <c r="NK28" s="189"/>
      <c r="NL28" s="189"/>
      <c r="NM28" s="189"/>
      <c r="NN28" s="189"/>
      <c r="NO28" s="189"/>
      <c r="NP28" s="189"/>
      <c r="NQ28" s="189"/>
      <c r="NR28" s="189"/>
      <c r="NS28" s="189"/>
      <c r="NT28" s="189"/>
      <c r="NU28" s="189"/>
      <c r="NV28" s="189"/>
      <c r="NW28" s="189"/>
      <c r="NX28" s="189"/>
      <c r="NY28" s="189"/>
      <c r="NZ28" s="189"/>
      <c r="OA28" s="189"/>
      <c r="OB28" s="189"/>
      <c r="OC28" s="189"/>
      <c r="OD28" s="189"/>
      <c r="OE28" s="189"/>
      <c r="OF28" s="189"/>
      <c r="OG28" s="189"/>
      <c r="OH28" s="189"/>
      <c r="OI28" s="189"/>
      <c r="OJ28" s="189"/>
      <c r="OK28" s="189"/>
      <c r="OL28" s="189"/>
      <c r="OM28" s="189"/>
      <c r="ON28" s="189"/>
      <c r="OO28" s="189"/>
      <c r="OP28" s="189"/>
      <c r="OQ28" s="189"/>
      <c r="OR28" s="189"/>
      <c r="OS28" s="189"/>
      <c r="OT28" s="189"/>
      <c r="OU28" s="189"/>
      <c r="OV28" s="189"/>
      <c r="OW28" s="189"/>
      <c r="OX28" s="189"/>
      <c r="OY28" s="189"/>
      <c r="OZ28" s="189"/>
      <c r="PA28" s="189"/>
      <c r="PB28" s="189"/>
      <c r="PC28" s="189"/>
      <c r="PD28" s="189"/>
      <c r="PE28" s="189"/>
      <c r="PF28" s="189"/>
      <c r="PG28" s="189"/>
      <c r="PH28" s="189"/>
      <c r="PI28" s="189"/>
      <c r="PJ28" s="189"/>
      <c r="PK28" s="189"/>
      <c r="PL28" s="189"/>
      <c r="PM28" s="189"/>
      <c r="PN28" s="189"/>
      <c r="PO28" s="189"/>
      <c r="PP28" s="189"/>
      <c r="PQ28" s="189"/>
      <c r="PR28" s="189"/>
      <c r="PS28" s="189"/>
      <c r="PT28" s="189"/>
      <c r="PU28" s="189"/>
      <c r="PV28" s="189"/>
      <c r="PW28" s="189"/>
      <c r="PX28" s="189"/>
      <c r="PY28" s="189"/>
      <c r="PZ28" s="189"/>
      <c r="QA28" s="189"/>
      <c r="QB28" s="189"/>
      <c r="QC28" s="189"/>
      <c r="QD28" s="189"/>
      <c r="QE28" s="189"/>
      <c r="QF28" s="189"/>
      <c r="QG28" s="189"/>
      <c r="QH28" s="189"/>
      <c r="QI28" s="189"/>
      <c r="QJ28" s="189"/>
      <c r="QK28" s="189"/>
      <c r="QL28" s="189"/>
      <c r="QM28" s="189"/>
      <c r="QN28" s="189"/>
      <c r="QO28" s="189"/>
      <c r="QP28" s="189"/>
      <c r="QQ28" s="189"/>
      <c r="QR28" s="189"/>
      <c r="QS28" s="189"/>
      <c r="QT28" s="189"/>
      <c r="QU28" s="189"/>
      <c r="QV28" s="189"/>
      <c r="QW28" s="189"/>
      <c r="QX28" s="189"/>
      <c r="QY28" s="189"/>
      <c r="QZ28" s="189"/>
      <c r="RA28" s="189"/>
      <c r="RB28" s="189"/>
      <c r="RC28" s="189"/>
      <c r="RD28" s="189"/>
      <c r="RE28" s="189"/>
      <c r="RF28" s="189"/>
      <c r="RG28" s="189"/>
      <c r="RH28" s="189"/>
      <c r="RI28" s="189"/>
      <c r="RJ28" s="189"/>
      <c r="RK28" s="189"/>
      <c r="RL28" s="189"/>
      <c r="RM28" s="189"/>
      <c r="RN28" s="189"/>
      <c r="RO28" s="189"/>
      <c r="RP28" s="189"/>
      <c r="RQ28" s="189"/>
      <c r="RR28" s="189"/>
      <c r="RS28" s="189"/>
      <c r="RT28" s="189"/>
      <c r="RU28" s="189"/>
      <c r="RV28" s="189"/>
      <c r="RW28" s="189"/>
      <c r="RX28" s="189"/>
      <c r="RY28" s="189"/>
      <c r="RZ28" s="189"/>
      <c r="SA28" s="189"/>
      <c r="SB28" s="189"/>
      <c r="SC28" s="189"/>
      <c r="SD28" s="189"/>
      <c r="SE28" s="189"/>
      <c r="SF28" s="189"/>
      <c r="SG28" s="189"/>
      <c r="SH28" s="189"/>
      <c r="SI28" s="189"/>
      <c r="SJ28" s="189"/>
      <c r="SK28" s="189"/>
      <c r="SL28" s="189"/>
      <c r="SM28" s="189"/>
      <c r="SN28" s="189"/>
      <c r="SO28" s="189"/>
      <c r="SP28" s="189"/>
      <c r="SQ28" s="189"/>
      <c r="SR28" s="189"/>
      <c r="SS28" s="189"/>
      <c r="ST28" s="189"/>
      <c r="SU28" s="189"/>
      <c r="SV28" s="189"/>
      <c r="SW28" s="189"/>
      <c r="SX28" s="189"/>
      <c r="SY28" s="189"/>
      <c r="SZ28" s="189"/>
      <c r="TA28" s="189"/>
      <c r="TB28" s="189"/>
      <c r="TC28" s="189"/>
      <c r="TD28" s="189"/>
      <c r="TE28" s="189"/>
      <c r="TF28" s="189"/>
      <c r="TG28" s="189"/>
      <c r="TH28" s="189"/>
      <c r="TI28" s="189"/>
      <c r="TJ28" s="189"/>
      <c r="TK28" s="189"/>
      <c r="TL28" s="189"/>
      <c r="TM28" s="189"/>
      <c r="TN28" s="189"/>
      <c r="TO28" s="189"/>
      <c r="TP28" s="189"/>
      <c r="TQ28" s="189"/>
      <c r="TR28" s="189"/>
      <c r="TS28" s="189"/>
      <c r="TT28" s="189"/>
      <c r="TU28" s="189"/>
      <c r="TV28" s="189"/>
      <c r="TW28" s="189"/>
      <c r="TX28" s="189"/>
      <c r="TY28" s="189"/>
      <c r="TZ28" s="189"/>
      <c r="UA28" s="189"/>
      <c r="UB28" s="189"/>
      <c r="UC28" s="189"/>
      <c r="UD28" s="189"/>
      <c r="UE28" s="189"/>
      <c r="UF28" s="189"/>
      <c r="UG28" s="189"/>
      <c r="UH28" s="189"/>
      <c r="UI28" s="189"/>
      <c r="UJ28" s="189"/>
      <c r="UK28" s="189"/>
      <c r="UL28" s="189"/>
      <c r="UM28" s="189"/>
      <c r="UN28" s="189"/>
      <c r="UO28" s="189"/>
      <c r="UP28" s="189"/>
      <c r="UQ28" s="189"/>
      <c r="UR28" s="189"/>
      <c r="US28" s="189"/>
      <c r="UT28" s="189"/>
      <c r="UU28" s="189"/>
      <c r="UV28" s="189"/>
      <c r="UW28" s="189"/>
      <c r="UX28" s="189"/>
      <c r="UY28" s="189"/>
      <c r="UZ28" s="189"/>
      <c r="VA28" s="189"/>
      <c r="VB28" s="189"/>
      <c r="VC28" s="189"/>
      <c r="VD28" s="189"/>
      <c r="VE28" s="189"/>
      <c r="VF28" s="189"/>
      <c r="VG28" s="189"/>
      <c r="VH28" s="189"/>
      <c r="VI28" s="189"/>
      <c r="VJ28" s="189"/>
      <c r="VK28" s="189"/>
      <c r="VL28" s="189"/>
      <c r="VM28" s="189"/>
      <c r="VN28" s="189"/>
      <c r="VO28" s="189"/>
      <c r="VP28" s="189"/>
      <c r="VQ28" s="189"/>
      <c r="VR28" s="189"/>
      <c r="VS28" s="189"/>
      <c r="VT28" s="189"/>
      <c r="VU28" s="189"/>
      <c r="VV28" s="189"/>
      <c r="VW28" s="189"/>
      <c r="VX28" s="189"/>
      <c r="VY28" s="189"/>
      <c r="VZ28" s="189"/>
      <c r="WA28" s="189"/>
      <c r="WB28" s="189"/>
      <c r="WC28" s="189"/>
      <c r="WD28" s="189"/>
      <c r="WE28" s="189"/>
      <c r="WF28" s="189"/>
      <c r="WG28" s="189"/>
      <c r="WH28" s="189"/>
      <c r="WI28" s="189"/>
      <c r="WJ28" s="189"/>
      <c r="WK28" s="189"/>
      <c r="WL28" s="189"/>
      <c r="WM28" s="189"/>
      <c r="WN28" s="189"/>
      <c r="WO28" s="189"/>
      <c r="WP28" s="189"/>
      <c r="WQ28" s="189"/>
      <c r="WR28" s="189"/>
      <c r="WS28" s="189"/>
      <c r="WT28" s="189"/>
      <c r="WU28" s="189"/>
      <c r="WV28" s="189"/>
      <c r="WW28" s="189"/>
      <c r="WX28" s="189"/>
      <c r="WY28" s="189"/>
      <c r="WZ28" s="189"/>
      <c r="XA28" s="189"/>
      <c r="XB28" s="189"/>
      <c r="XC28" s="189"/>
      <c r="XD28" s="189"/>
      <c r="XE28" s="189"/>
      <c r="XF28" s="189"/>
      <c r="XG28" s="189"/>
      <c r="XH28" s="189"/>
      <c r="XI28" s="189"/>
      <c r="XJ28" s="189"/>
      <c r="XK28" s="189"/>
      <c r="XL28" s="189"/>
      <c r="XM28" s="189"/>
      <c r="XN28" s="189"/>
      <c r="XO28" s="189"/>
      <c r="XP28" s="189"/>
      <c r="XQ28" s="189"/>
      <c r="XR28" s="189"/>
      <c r="XS28" s="189"/>
      <c r="XT28" s="189"/>
      <c r="XU28" s="189"/>
      <c r="XV28" s="189"/>
      <c r="XW28" s="189"/>
      <c r="XX28" s="189"/>
      <c r="XY28" s="189"/>
      <c r="XZ28" s="189"/>
      <c r="YA28" s="189"/>
      <c r="YB28" s="189"/>
      <c r="YC28" s="189"/>
      <c r="YD28" s="189"/>
      <c r="YE28" s="189"/>
      <c r="YF28" s="189"/>
      <c r="YG28" s="189"/>
      <c r="YH28" s="189"/>
      <c r="YI28" s="189"/>
      <c r="YJ28" s="189"/>
      <c r="YK28" s="189"/>
      <c r="YL28" s="189"/>
      <c r="YM28" s="189"/>
      <c r="YN28" s="189"/>
      <c r="YO28" s="189"/>
      <c r="YP28" s="189"/>
      <c r="YQ28" s="189"/>
      <c r="YR28" s="189"/>
      <c r="YS28" s="189"/>
      <c r="YT28" s="189"/>
      <c r="YU28" s="189"/>
      <c r="YV28" s="189"/>
      <c r="YW28" s="189"/>
      <c r="YX28" s="189"/>
      <c r="YY28" s="189"/>
      <c r="YZ28" s="189"/>
      <c r="ZA28" s="189"/>
      <c r="ZB28" s="189"/>
      <c r="ZC28" s="189"/>
      <c r="ZD28" s="189"/>
      <c r="ZE28" s="189"/>
      <c r="ZF28" s="189"/>
      <c r="ZG28" s="189"/>
      <c r="ZH28" s="189"/>
      <c r="ZI28" s="189"/>
      <c r="ZJ28" s="189"/>
      <c r="ZK28" s="189"/>
      <c r="ZL28" s="189"/>
      <c r="ZM28" s="189"/>
      <c r="ZN28" s="189"/>
      <c r="ZO28" s="189"/>
      <c r="ZP28" s="189"/>
      <c r="ZQ28" s="189"/>
      <c r="ZR28" s="189"/>
      <c r="ZS28" s="189"/>
      <c r="ZT28" s="189"/>
      <c r="ZU28" s="189"/>
      <c r="ZV28" s="189"/>
      <c r="ZW28" s="189"/>
      <c r="ZX28" s="189"/>
      <c r="ZY28" s="189"/>
      <c r="ZZ28" s="189"/>
      <c r="AAA28" s="189"/>
      <c r="AAB28" s="189"/>
      <c r="AAC28" s="189"/>
      <c r="AAD28" s="189"/>
      <c r="AAE28" s="189"/>
      <c r="AAF28" s="189"/>
      <c r="AAG28" s="189"/>
      <c r="AAH28" s="189"/>
      <c r="AAI28" s="189"/>
      <c r="AAJ28" s="189"/>
      <c r="AAK28" s="189"/>
      <c r="AAL28" s="189"/>
      <c r="AAM28" s="189"/>
      <c r="AAN28" s="189"/>
      <c r="AAO28" s="189"/>
      <c r="AAP28" s="189"/>
      <c r="AAQ28" s="189"/>
      <c r="AAR28" s="189"/>
      <c r="AAS28" s="189"/>
      <c r="AAT28" s="189"/>
      <c r="AAU28" s="189"/>
      <c r="AAV28" s="189"/>
      <c r="AAW28" s="189"/>
      <c r="AAX28" s="189"/>
      <c r="AAY28" s="189"/>
      <c r="AAZ28" s="189"/>
      <c r="ABA28" s="189"/>
      <c r="ABB28" s="189"/>
      <c r="ABC28" s="189"/>
      <c r="ABD28" s="189"/>
      <c r="ABE28" s="189"/>
      <c r="ABF28" s="189"/>
      <c r="ABG28" s="189"/>
      <c r="ABH28" s="189"/>
      <c r="ABI28" s="189"/>
      <c r="ABJ28" s="189"/>
      <c r="ABK28" s="189"/>
      <c r="ABL28" s="189"/>
      <c r="ABM28" s="189"/>
      <c r="ABN28" s="189"/>
      <c r="ABO28" s="189"/>
      <c r="ABP28" s="189"/>
      <c r="ABQ28" s="189"/>
      <c r="ABR28" s="189"/>
      <c r="ABS28" s="189"/>
      <c r="ABT28" s="189"/>
      <c r="ABU28" s="189"/>
      <c r="ABV28" s="189"/>
      <c r="ABW28" s="189"/>
      <c r="ABX28" s="189"/>
      <c r="ABY28" s="189"/>
      <c r="ABZ28" s="189"/>
      <c r="ACA28" s="189"/>
      <c r="ACB28" s="189"/>
      <c r="ACC28" s="189"/>
      <c r="ACD28" s="189"/>
      <c r="ACE28" s="189"/>
      <c r="ACF28" s="189"/>
      <c r="ACG28" s="189"/>
      <c r="ACH28" s="189"/>
      <c r="ACI28" s="189"/>
      <c r="ACJ28" s="189"/>
      <c r="ACK28" s="189"/>
      <c r="ACL28" s="189"/>
      <c r="ACM28" s="189"/>
      <c r="ACN28" s="189"/>
      <c r="ACO28" s="189"/>
      <c r="ACP28" s="189"/>
      <c r="ACQ28" s="189"/>
      <c r="ACR28" s="189"/>
      <c r="ACS28" s="189"/>
      <c r="ACT28" s="189"/>
      <c r="ACU28" s="189"/>
      <c r="ACV28" s="189"/>
      <c r="ACW28" s="189"/>
      <c r="ACX28" s="189"/>
      <c r="ACY28" s="189"/>
      <c r="ACZ28" s="189"/>
      <c r="ADA28" s="189"/>
      <c r="ADB28" s="189"/>
      <c r="ADC28" s="189"/>
      <c r="ADD28" s="189"/>
      <c r="ADE28" s="189"/>
      <c r="ADF28" s="189"/>
      <c r="ADG28" s="189"/>
      <c r="ADH28" s="189"/>
      <c r="ADI28" s="189"/>
      <c r="ADJ28" s="189"/>
      <c r="ADK28" s="189"/>
      <c r="ADL28" s="189"/>
      <c r="ADM28" s="189"/>
      <c r="ADN28" s="189"/>
      <c r="ADO28" s="189"/>
      <c r="ADP28" s="189"/>
      <c r="ADQ28" s="189"/>
      <c r="ADR28" s="189"/>
      <c r="ADS28" s="189"/>
      <c r="ADT28" s="189"/>
      <c r="ADU28" s="189"/>
      <c r="ADV28" s="189"/>
      <c r="ADW28" s="189"/>
      <c r="ADX28" s="189"/>
      <c r="ADY28" s="189"/>
      <c r="ADZ28" s="189"/>
      <c r="AEA28" s="189"/>
      <c r="AEB28" s="189"/>
      <c r="AEC28" s="189"/>
      <c r="AED28" s="189"/>
      <c r="AEE28" s="189"/>
      <c r="AEF28" s="189"/>
      <c r="AEG28" s="189"/>
      <c r="AEH28" s="189"/>
      <c r="AEI28" s="189"/>
      <c r="AEJ28" s="189"/>
      <c r="AEK28" s="189"/>
      <c r="AEL28" s="189"/>
      <c r="AEM28" s="189"/>
      <c r="AEN28" s="189"/>
      <c r="AEO28" s="189"/>
      <c r="AEP28" s="189"/>
      <c r="AEQ28" s="189"/>
      <c r="AER28" s="189"/>
      <c r="AES28" s="189"/>
      <c r="AET28" s="189"/>
      <c r="AEU28" s="189"/>
      <c r="AEV28" s="189"/>
      <c r="AEW28" s="189"/>
      <c r="AEX28" s="189"/>
      <c r="AEY28" s="189"/>
      <c r="AEZ28" s="189"/>
      <c r="AFA28" s="189"/>
      <c r="AFB28" s="189"/>
      <c r="AFC28" s="189"/>
      <c r="AFD28" s="189"/>
      <c r="AFE28" s="189"/>
      <c r="AFF28" s="189"/>
      <c r="AFG28" s="189"/>
      <c r="AFH28" s="189"/>
      <c r="AFI28" s="189"/>
      <c r="AFJ28" s="189"/>
      <c r="AFK28" s="189"/>
      <c r="AFL28" s="189"/>
      <c r="AFM28" s="189"/>
      <c r="AFN28" s="189"/>
      <c r="AFO28" s="189"/>
      <c r="AFP28" s="189"/>
      <c r="AFQ28" s="189"/>
      <c r="AFR28" s="189"/>
      <c r="AFS28" s="189"/>
      <c r="AFT28" s="189"/>
      <c r="AFU28" s="189"/>
      <c r="AFV28" s="189"/>
      <c r="AFW28" s="189"/>
      <c r="AFX28" s="189"/>
      <c r="AFY28" s="189"/>
      <c r="AFZ28" s="189"/>
      <c r="AGA28" s="189"/>
      <c r="AGB28" s="189"/>
      <c r="AGC28" s="189"/>
      <c r="AGD28" s="189"/>
      <c r="AGE28" s="189"/>
      <c r="AGF28" s="189"/>
      <c r="AGG28" s="189"/>
      <c r="AGH28" s="189"/>
      <c r="AGI28" s="189"/>
      <c r="AGJ28" s="189"/>
      <c r="AGK28" s="189"/>
      <c r="AGL28" s="189"/>
      <c r="AGM28" s="189"/>
      <c r="AGN28" s="189"/>
      <c r="AGO28" s="189"/>
      <c r="AGP28" s="189"/>
      <c r="AGQ28" s="189"/>
      <c r="AGR28" s="189"/>
      <c r="AGS28" s="189"/>
      <c r="AGT28" s="189"/>
      <c r="AGU28" s="189"/>
      <c r="AGV28" s="189"/>
      <c r="AGW28" s="189"/>
      <c r="AGX28" s="189"/>
      <c r="AGY28" s="189"/>
      <c r="AGZ28" s="189"/>
      <c r="AHA28" s="189"/>
      <c r="AHB28" s="189"/>
      <c r="AHC28" s="189"/>
      <c r="AHD28" s="189"/>
      <c r="AHE28" s="189"/>
    </row>
    <row r="29" spans="1:889" s="84" customFormat="1" x14ac:dyDescent="0.2">
      <c r="A29" s="72" t="s">
        <v>156</v>
      </c>
      <c r="B29" s="75" t="s">
        <v>157</v>
      </c>
      <c r="C29" s="76">
        <v>0</v>
      </c>
      <c r="D29" s="76">
        <v>0</v>
      </c>
      <c r="E29" s="33"/>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c r="BN29" s="189"/>
      <c r="BO29" s="189"/>
      <c r="BP29" s="189"/>
      <c r="BQ29" s="189"/>
      <c r="BR29" s="189"/>
      <c r="BS29" s="189"/>
      <c r="BT29" s="189"/>
      <c r="BU29" s="189"/>
      <c r="BV29" s="189"/>
      <c r="BW29" s="189"/>
      <c r="BX29" s="189"/>
      <c r="BY29" s="189"/>
      <c r="BZ29" s="189"/>
      <c r="CA29" s="189"/>
      <c r="CB29" s="189"/>
      <c r="CC29" s="189"/>
      <c r="CD29" s="189"/>
      <c r="CE29" s="189"/>
      <c r="CF29" s="189"/>
      <c r="CG29" s="189"/>
      <c r="CH29" s="189"/>
      <c r="CI29" s="189"/>
      <c r="CJ29" s="189"/>
      <c r="CK29" s="189"/>
      <c r="CL29" s="189"/>
      <c r="CM29" s="189"/>
      <c r="CN29" s="189"/>
      <c r="CO29" s="189"/>
      <c r="CP29" s="189"/>
      <c r="CQ29" s="189"/>
      <c r="CR29" s="189"/>
      <c r="CS29" s="189"/>
      <c r="CT29" s="189"/>
      <c r="CU29" s="189"/>
      <c r="CV29" s="189"/>
      <c r="CW29" s="189"/>
      <c r="CX29" s="189"/>
      <c r="CY29" s="189"/>
      <c r="CZ29" s="189"/>
      <c r="DA29" s="189"/>
      <c r="DB29" s="189"/>
      <c r="DC29" s="189"/>
      <c r="DD29" s="189"/>
      <c r="DE29" s="189"/>
      <c r="DF29" s="189"/>
      <c r="DG29" s="189"/>
      <c r="DH29" s="189"/>
      <c r="DI29" s="189"/>
      <c r="DJ29" s="189"/>
      <c r="DK29" s="189"/>
      <c r="DL29" s="189"/>
      <c r="DM29" s="189"/>
      <c r="DN29" s="189"/>
      <c r="DO29" s="189"/>
      <c r="DP29" s="189"/>
      <c r="DQ29" s="189"/>
      <c r="DR29" s="189"/>
      <c r="DS29" s="189"/>
      <c r="DT29" s="189"/>
      <c r="DU29" s="189"/>
      <c r="DV29" s="189"/>
      <c r="DW29" s="189"/>
      <c r="DX29" s="189"/>
      <c r="DY29" s="189"/>
      <c r="DZ29" s="189"/>
      <c r="EA29" s="189"/>
      <c r="EB29" s="189"/>
      <c r="EC29" s="189"/>
      <c r="ED29" s="189"/>
      <c r="EE29" s="189"/>
      <c r="EF29" s="189"/>
      <c r="EG29" s="189"/>
      <c r="EH29" s="189"/>
      <c r="EI29" s="189"/>
      <c r="EJ29" s="189"/>
      <c r="EK29" s="189"/>
      <c r="EL29" s="189"/>
      <c r="EM29" s="189"/>
      <c r="EN29" s="189"/>
      <c r="EO29" s="189"/>
      <c r="EP29" s="189"/>
      <c r="EQ29" s="189"/>
      <c r="ER29" s="189"/>
      <c r="ES29" s="189"/>
      <c r="ET29" s="189"/>
      <c r="EU29" s="189"/>
      <c r="EV29" s="189"/>
      <c r="EW29" s="189"/>
      <c r="EX29" s="189"/>
      <c r="EY29" s="189"/>
      <c r="EZ29" s="189"/>
      <c r="FA29" s="189"/>
      <c r="FB29" s="189"/>
      <c r="FC29" s="189"/>
      <c r="FD29" s="189"/>
      <c r="FE29" s="189"/>
      <c r="FF29" s="189"/>
      <c r="FG29" s="189"/>
      <c r="FH29" s="189"/>
      <c r="FI29" s="189"/>
      <c r="FJ29" s="189"/>
      <c r="FK29" s="189"/>
      <c r="FL29" s="189"/>
      <c r="FM29" s="189"/>
      <c r="FN29" s="189"/>
      <c r="FO29" s="189"/>
      <c r="FP29" s="189"/>
      <c r="FQ29" s="189"/>
      <c r="FR29" s="189"/>
      <c r="FS29" s="189"/>
      <c r="FT29" s="189"/>
      <c r="FU29" s="189"/>
      <c r="FV29" s="189"/>
      <c r="FW29" s="189"/>
      <c r="FX29" s="189"/>
      <c r="FY29" s="189"/>
      <c r="FZ29" s="189"/>
      <c r="GA29" s="189"/>
      <c r="GB29" s="189"/>
      <c r="GC29" s="189"/>
      <c r="GD29" s="189"/>
      <c r="GE29" s="189"/>
      <c r="GF29" s="189"/>
      <c r="GG29" s="189"/>
      <c r="GH29" s="189"/>
      <c r="GI29" s="189"/>
      <c r="GJ29" s="189"/>
      <c r="GK29" s="189"/>
      <c r="GL29" s="189"/>
      <c r="GM29" s="189"/>
      <c r="GN29" s="189"/>
      <c r="GO29" s="189"/>
      <c r="GP29" s="189"/>
      <c r="GQ29" s="189"/>
      <c r="GR29" s="189"/>
      <c r="GS29" s="189"/>
      <c r="GT29" s="189"/>
      <c r="GU29" s="189"/>
      <c r="GV29" s="189"/>
      <c r="GW29" s="189"/>
      <c r="GX29" s="189"/>
      <c r="GY29" s="189"/>
      <c r="GZ29" s="189"/>
      <c r="HA29" s="189"/>
      <c r="HB29" s="189"/>
      <c r="HC29" s="189"/>
      <c r="HD29" s="189"/>
      <c r="HE29" s="189"/>
      <c r="HF29" s="189"/>
      <c r="HG29" s="189"/>
      <c r="HH29" s="189"/>
      <c r="HI29" s="189"/>
      <c r="HJ29" s="189"/>
      <c r="HK29" s="189"/>
      <c r="HL29" s="189"/>
      <c r="HM29" s="189"/>
      <c r="HN29" s="189"/>
      <c r="HO29" s="189"/>
      <c r="HP29" s="189"/>
      <c r="HQ29" s="189"/>
      <c r="HR29" s="189"/>
      <c r="HS29" s="189"/>
      <c r="HT29" s="189"/>
      <c r="HU29" s="189"/>
      <c r="HV29" s="189"/>
      <c r="HW29" s="189"/>
      <c r="HX29" s="189"/>
      <c r="HY29" s="189"/>
      <c r="HZ29" s="189"/>
      <c r="IA29" s="189"/>
      <c r="IB29" s="189"/>
      <c r="IC29" s="189"/>
      <c r="ID29" s="189"/>
      <c r="IE29" s="189"/>
      <c r="IF29" s="189"/>
      <c r="IG29" s="189"/>
      <c r="IH29" s="189"/>
      <c r="II29" s="189"/>
      <c r="IJ29" s="189"/>
      <c r="IK29" s="189"/>
      <c r="IL29" s="189"/>
      <c r="IM29" s="189"/>
      <c r="IN29" s="189"/>
      <c r="IO29" s="189"/>
      <c r="IP29" s="189"/>
      <c r="IQ29" s="189"/>
      <c r="IR29" s="189"/>
      <c r="IS29" s="189"/>
      <c r="IT29" s="189"/>
      <c r="IU29" s="189"/>
      <c r="IV29" s="189"/>
      <c r="IW29" s="189"/>
      <c r="IX29" s="189"/>
      <c r="IY29" s="189"/>
      <c r="IZ29" s="189"/>
      <c r="JA29" s="189"/>
      <c r="JB29" s="189"/>
      <c r="JC29" s="189"/>
      <c r="JD29" s="189"/>
      <c r="JE29" s="189"/>
      <c r="JF29" s="189"/>
      <c r="JG29" s="189"/>
      <c r="JH29" s="189"/>
      <c r="JI29" s="189"/>
      <c r="JJ29" s="189"/>
      <c r="JK29" s="189"/>
      <c r="JL29" s="189"/>
      <c r="JM29" s="189"/>
      <c r="JN29" s="189"/>
      <c r="JO29" s="189"/>
      <c r="JP29" s="189"/>
      <c r="JQ29" s="189"/>
      <c r="JR29" s="189"/>
      <c r="JS29" s="189"/>
      <c r="JT29" s="189"/>
      <c r="JU29" s="189"/>
      <c r="JV29" s="189"/>
      <c r="JW29" s="189"/>
      <c r="JX29" s="189"/>
      <c r="JY29" s="189"/>
      <c r="JZ29" s="189"/>
      <c r="KA29" s="189"/>
      <c r="KB29" s="189"/>
      <c r="KC29" s="189"/>
      <c r="KD29" s="189"/>
      <c r="KE29" s="189"/>
      <c r="KF29" s="189"/>
      <c r="KG29" s="189"/>
      <c r="KH29" s="189"/>
      <c r="KI29" s="189"/>
      <c r="KJ29" s="189"/>
      <c r="KK29" s="189"/>
      <c r="KL29" s="189"/>
      <c r="KM29" s="189"/>
      <c r="KN29" s="189"/>
      <c r="KO29" s="189"/>
      <c r="KP29" s="189"/>
      <c r="KQ29" s="189"/>
      <c r="KR29" s="189"/>
      <c r="KS29" s="189"/>
      <c r="KT29" s="189"/>
      <c r="KU29" s="189"/>
      <c r="KV29" s="189"/>
      <c r="KW29" s="189"/>
      <c r="KX29" s="189"/>
      <c r="KY29" s="189"/>
      <c r="KZ29" s="189"/>
      <c r="LA29" s="189"/>
      <c r="LB29" s="189"/>
      <c r="LC29" s="189"/>
      <c r="LD29" s="189"/>
      <c r="LE29" s="189"/>
      <c r="LF29" s="189"/>
      <c r="LG29" s="189"/>
      <c r="LH29" s="189"/>
      <c r="LI29" s="189"/>
      <c r="LJ29" s="189"/>
      <c r="LK29" s="189"/>
      <c r="LL29" s="189"/>
      <c r="LM29" s="189"/>
      <c r="LN29" s="189"/>
      <c r="LO29" s="189"/>
      <c r="LP29" s="189"/>
      <c r="LQ29" s="189"/>
      <c r="LR29" s="189"/>
      <c r="LS29" s="189"/>
      <c r="LT29" s="189"/>
      <c r="LU29" s="189"/>
      <c r="LV29" s="189"/>
      <c r="LW29" s="189"/>
      <c r="LX29" s="189"/>
      <c r="LY29" s="189"/>
      <c r="LZ29" s="189"/>
      <c r="MA29" s="189"/>
      <c r="MB29" s="189"/>
      <c r="MC29" s="189"/>
      <c r="MD29" s="189"/>
      <c r="ME29" s="189"/>
      <c r="MF29" s="189"/>
      <c r="MG29" s="189"/>
      <c r="MH29" s="189"/>
      <c r="MI29" s="189"/>
      <c r="MJ29" s="189"/>
      <c r="MK29" s="189"/>
      <c r="ML29" s="189"/>
      <c r="MM29" s="189"/>
      <c r="MN29" s="189"/>
      <c r="MO29" s="189"/>
      <c r="MP29" s="189"/>
      <c r="MQ29" s="189"/>
      <c r="MR29" s="189"/>
      <c r="MS29" s="189"/>
      <c r="MT29" s="189"/>
      <c r="MU29" s="189"/>
      <c r="MV29" s="189"/>
      <c r="MW29" s="189"/>
      <c r="MX29" s="189"/>
      <c r="MY29" s="189"/>
      <c r="MZ29" s="189"/>
      <c r="NA29" s="189"/>
      <c r="NB29" s="189"/>
      <c r="NC29" s="189"/>
      <c r="ND29" s="189"/>
      <c r="NE29" s="189"/>
      <c r="NF29" s="189"/>
      <c r="NG29" s="189"/>
      <c r="NH29" s="189"/>
      <c r="NI29" s="189"/>
      <c r="NJ29" s="189"/>
      <c r="NK29" s="189"/>
      <c r="NL29" s="189"/>
      <c r="NM29" s="189"/>
      <c r="NN29" s="189"/>
      <c r="NO29" s="189"/>
      <c r="NP29" s="189"/>
      <c r="NQ29" s="189"/>
      <c r="NR29" s="189"/>
      <c r="NS29" s="189"/>
      <c r="NT29" s="189"/>
      <c r="NU29" s="189"/>
      <c r="NV29" s="189"/>
      <c r="NW29" s="189"/>
      <c r="NX29" s="189"/>
      <c r="NY29" s="189"/>
      <c r="NZ29" s="189"/>
      <c r="OA29" s="189"/>
      <c r="OB29" s="189"/>
      <c r="OC29" s="189"/>
      <c r="OD29" s="189"/>
      <c r="OE29" s="189"/>
      <c r="OF29" s="189"/>
      <c r="OG29" s="189"/>
      <c r="OH29" s="189"/>
      <c r="OI29" s="189"/>
      <c r="OJ29" s="189"/>
      <c r="OK29" s="189"/>
      <c r="OL29" s="189"/>
      <c r="OM29" s="189"/>
      <c r="ON29" s="189"/>
      <c r="OO29" s="189"/>
      <c r="OP29" s="189"/>
      <c r="OQ29" s="189"/>
      <c r="OR29" s="189"/>
      <c r="OS29" s="189"/>
      <c r="OT29" s="189"/>
      <c r="OU29" s="189"/>
      <c r="OV29" s="189"/>
      <c r="OW29" s="189"/>
      <c r="OX29" s="189"/>
      <c r="OY29" s="189"/>
      <c r="OZ29" s="189"/>
      <c r="PA29" s="189"/>
      <c r="PB29" s="189"/>
      <c r="PC29" s="189"/>
      <c r="PD29" s="189"/>
      <c r="PE29" s="189"/>
      <c r="PF29" s="189"/>
      <c r="PG29" s="189"/>
      <c r="PH29" s="189"/>
      <c r="PI29" s="189"/>
      <c r="PJ29" s="189"/>
      <c r="PK29" s="189"/>
      <c r="PL29" s="189"/>
      <c r="PM29" s="189"/>
      <c r="PN29" s="189"/>
      <c r="PO29" s="189"/>
      <c r="PP29" s="189"/>
      <c r="PQ29" s="189"/>
      <c r="PR29" s="189"/>
      <c r="PS29" s="189"/>
      <c r="PT29" s="189"/>
      <c r="PU29" s="189"/>
      <c r="PV29" s="189"/>
      <c r="PW29" s="189"/>
      <c r="PX29" s="189"/>
      <c r="PY29" s="189"/>
      <c r="PZ29" s="189"/>
      <c r="QA29" s="189"/>
      <c r="QB29" s="189"/>
      <c r="QC29" s="189"/>
      <c r="QD29" s="189"/>
      <c r="QE29" s="189"/>
      <c r="QF29" s="189"/>
      <c r="QG29" s="189"/>
      <c r="QH29" s="189"/>
      <c r="QI29" s="189"/>
      <c r="QJ29" s="189"/>
      <c r="QK29" s="189"/>
      <c r="QL29" s="189"/>
      <c r="QM29" s="189"/>
      <c r="QN29" s="189"/>
      <c r="QO29" s="189"/>
      <c r="QP29" s="189"/>
      <c r="QQ29" s="189"/>
      <c r="QR29" s="189"/>
      <c r="QS29" s="189"/>
      <c r="QT29" s="189"/>
      <c r="QU29" s="189"/>
      <c r="QV29" s="189"/>
      <c r="QW29" s="189"/>
      <c r="QX29" s="189"/>
      <c r="QY29" s="189"/>
      <c r="QZ29" s="189"/>
      <c r="RA29" s="189"/>
      <c r="RB29" s="189"/>
      <c r="RC29" s="189"/>
      <c r="RD29" s="189"/>
      <c r="RE29" s="189"/>
      <c r="RF29" s="189"/>
      <c r="RG29" s="189"/>
      <c r="RH29" s="189"/>
      <c r="RI29" s="189"/>
      <c r="RJ29" s="189"/>
      <c r="RK29" s="189"/>
      <c r="RL29" s="189"/>
      <c r="RM29" s="189"/>
      <c r="RN29" s="189"/>
      <c r="RO29" s="189"/>
      <c r="RP29" s="189"/>
      <c r="RQ29" s="189"/>
      <c r="RR29" s="189"/>
      <c r="RS29" s="189"/>
      <c r="RT29" s="189"/>
      <c r="RU29" s="189"/>
      <c r="RV29" s="189"/>
      <c r="RW29" s="189"/>
      <c r="RX29" s="189"/>
      <c r="RY29" s="189"/>
      <c r="RZ29" s="189"/>
      <c r="SA29" s="189"/>
      <c r="SB29" s="189"/>
      <c r="SC29" s="189"/>
      <c r="SD29" s="189"/>
      <c r="SE29" s="189"/>
      <c r="SF29" s="189"/>
      <c r="SG29" s="189"/>
      <c r="SH29" s="189"/>
      <c r="SI29" s="189"/>
      <c r="SJ29" s="189"/>
      <c r="SK29" s="189"/>
      <c r="SL29" s="189"/>
      <c r="SM29" s="189"/>
      <c r="SN29" s="189"/>
      <c r="SO29" s="189"/>
      <c r="SP29" s="189"/>
      <c r="SQ29" s="189"/>
      <c r="SR29" s="189"/>
      <c r="SS29" s="189"/>
      <c r="ST29" s="189"/>
      <c r="SU29" s="189"/>
      <c r="SV29" s="189"/>
      <c r="SW29" s="189"/>
      <c r="SX29" s="189"/>
      <c r="SY29" s="189"/>
      <c r="SZ29" s="189"/>
      <c r="TA29" s="189"/>
      <c r="TB29" s="189"/>
      <c r="TC29" s="189"/>
      <c r="TD29" s="189"/>
      <c r="TE29" s="189"/>
      <c r="TF29" s="189"/>
      <c r="TG29" s="189"/>
      <c r="TH29" s="189"/>
      <c r="TI29" s="189"/>
      <c r="TJ29" s="189"/>
      <c r="TK29" s="189"/>
      <c r="TL29" s="189"/>
      <c r="TM29" s="189"/>
      <c r="TN29" s="189"/>
      <c r="TO29" s="189"/>
      <c r="TP29" s="189"/>
      <c r="TQ29" s="189"/>
      <c r="TR29" s="189"/>
      <c r="TS29" s="189"/>
      <c r="TT29" s="189"/>
      <c r="TU29" s="189"/>
      <c r="TV29" s="189"/>
      <c r="TW29" s="189"/>
      <c r="TX29" s="189"/>
      <c r="TY29" s="189"/>
      <c r="TZ29" s="189"/>
      <c r="UA29" s="189"/>
      <c r="UB29" s="189"/>
      <c r="UC29" s="189"/>
      <c r="UD29" s="189"/>
      <c r="UE29" s="189"/>
      <c r="UF29" s="189"/>
      <c r="UG29" s="189"/>
      <c r="UH29" s="189"/>
      <c r="UI29" s="189"/>
      <c r="UJ29" s="189"/>
      <c r="UK29" s="189"/>
      <c r="UL29" s="189"/>
      <c r="UM29" s="189"/>
      <c r="UN29" s="189"/>
      <c r="UO29" s="189"/>
      <c r="UP29" s="189"/>
      <c r="UQ29" s="189"/>
      <c r="UR29" s="189"/>
      <c r="US29" s="189"/>
      <c r="UT29" s="189"/>
      <c r="UU29" s="189"/>
      <c r="UV29" s="189"/>
      <c r="UW29" s="189"/>
      <c r="UX29" s="189"/>
      <c r="UY29" s="189"/>
      <c r="UZ29" s="189"/>
      <c r="VA29" s="189"/>
      <c r="VB29" s="189"/>
      <c r="VC29" s="189"/>
      <c r="VD29" s="189"/>
      <c r="VE29" s="189"/>
      <c r="VF29" s="189"/>
      <c r="VG29" s="189"/>
      <c r="VH29" s="189"/>
      <c r="VI29" s="189"/>
      <c r="VJ29" s="189"/>
      <c r="VK29" s="189"/>
      <c r="VL29" s="189"/>
      <c r="VM29" s="189"/>
      <c r="VN29" s="189"/>
      <c r="VO29" s="189"/>
      <c r="VP29" s="189"/>
      <c r="VQ29" s="189"/>
      <c r="VR29" s="189"/>
      <c r="VS29" s="189"/>
      <c r="VT29" s="189"/>
      <c r="VU29" s="189"/>
      <c r="VV29" s="189"/>
      <c r="VW29" s="189"/>
      <c r="VX29" s="189"/>
      <c r="VY29" s="189"/>
      <c r="VZ29" s="189"/>
      <c r="WA29" s="189"/>
      <c r="WB29" s="189"/>
      <c r="WC29" s="189"/>
      <c r="WD29" s="189"/>
      <c r="WE29" s="189"/>
      <c r="WF29" s="189"/>
      <c r="WG29" s="189"/>
      <c r="WH29" s="189"/>
      <c r="WI29" s="189"/>
      <c r="WJ29" s="189"/>
      <c r="WK29" s="189"/>
      <c r="WL29" s="189"/>
      <c r="WM29" s="189"/>
      <c r="WN29" s="189"/>
      <c r="WO29" s="189"/>
      <c r="WP29" s="189"/>
      <c r="WQ29" s="189"/>
      <c r="WR29" s="189"/>
      <c r="WS29" s="189"/>
      <c r="WT29" s="189"/>
      <c r="WU29" s="189"/>
      <c r="WV29" s="189"/>
      <c r="WW29" s="189"/>
      <c r="WX29" s="189"/>
      <c r="WY29" s="189"/>
      <c r="WZ29" s="189"/>
      <c r="XA29" s="189"/>
      <c r="XB29" s="189"/>
      <c r="XC29" s="189"/>
      <c r="XD29" s="189"/>
      <c r="XE29" s="189"/>
      <c r="XF29" s="189"/>
      <c r="XG29" s="189"/>
      <c r="XH29" s="189"/>
      <c r="XI29" s="189"/>
      <c r="XJ29" s="189"/>
      <c r="XK29" s="189"/>
      <c r="XL29" s="189"/>
      <c r="XM29" s="189"/>
      <c r="XN29" s="189"/>
      <c r="XO29" s="189"/>
      <c r="XP29" s="189"/>
      <c r="XQ29" s="189"/>
      <c r="XR29" s="189"/>
      <c r="XS29" s="189"/>
      <c r="XT29" s="189"/>
      <c r="XU29" s="189"/>
      <c r="XV29" s="189"/>
      <c r="XW29" s="189"/>
      <c r="XX29" s="189"/>
      <c r="XY29" s="189"/>
      <c r="XZ29" s="189"/>
      <c r="YA29" s="189"/>
      <c r="YB29" s="189"/>
      <c r="YC29" s="189"/>
      <c r="YD29" s="189"/>
      <c r="YE29" s="189"/>
      <c r="YF29" s="189"/>
      <c r="YG29" s="189"/>
      <c r="YH29" s="189"/>
      <c r="YI29" s="189"/>
      <c r="YJ29" s="189"/>
      <c r="YK29" s="189"/>
      <c r="YL29" s="189"/>
      <c r="YM29" s="189"/>
      <c r="YN29" s="189"/>
      <c r="YO29" s="189"/>
      <c r="YP29" s="189"/>
      <c r="YQ29" s="189"/>
      <c r="YR29" s="189"/>
      <c r="YS29" s="189"/>
      <c r="YT29" s="189"/>
      <c r="YU29" s="189"/>
      <c r="YV29" s="189"/>
      <c r="YW29" s="189"/>
      <c r="YX29" s="189"/>
      <c r="YY29" s="189"/>
      <c r="YZ29" s="189"/>
      <c r="ZA29" s="189"/>
      <c r="ZB29" s="189"/>
      <c r="ZC29" s="189"/>
      <c r="ZD29" s="189"/>
      <c r="ZE29" s="189"/>
      <c r="ZF29" s="189"/>
      <c r="ZG29" s="189"/>
      <c r="ZH29" s="189"/>
      <c r="ZI29" s="189"/>
      <c r="ZJ29" s="189"/>
      <c r="ZK29" s="189"/>
      <c r="ZL29" s="189"/>
      <c r="ZM29" s="189"/>
      <c r="ZN29" s="189"/>
      <c r="ZO29" s="189"/>
      <c r="ZP29" s="189"/>
      <c r="ZQ29" s="189"/>
      <c r="ZR29" s="189"/>
      <c r="ZS29" s="189"/>
      <c r="ZT29" s="189"/>
      <c r="ZU29" s="189"/>
      <c r="ZV29" s="189"/>
      <c r="ZW29" s="189"/>
      <c r="ZX29" s="189"/>
      <c r="ZY29" s="189"/>
      <c r="ZZ29" s="189"/>
      <c r="AAA29" s="189"/>
      <c r="AAB29" s="189"/>
      <c r="AAC29" s="189"/>
      <c r="AAD29" s="189"/>
      <c r="AAE29" s="189"/>
      <c r="AAF29" s="189"/>
      <c r="AAG29" s="189"/>
      <c r="AAH29" s="189"/>
      <c r="AAI29" s="189"/>
      <c r="AAJ29" s="189"/>
      <c r="AAK29" s="189"/>
      <c r="AAL29" s="189"/>
      <c r="AAM29" s="189"/>
      <c r="AAN29" s="189"/>
      <c r="AAO29" s="189"/>
      <c r="AAP29" s="189"/>
      <c r="AAQ29" s="189"/>
      <c r="AAR29" s="189"/>
      <c r="AAS29" s="189"/>
      <c r="AAT29" s="189"/>
      <c r="AAU29" s="189"/>
      <c r="AAV29" s="189"/>
      <c r="AAW29" s="189"/>
      <c r="AAX29" s="189"/>
      <c r="AAY29" s="189"/>
      <c r="AAZ29" s="189"/>
      <c r="ABA29" s="189"/>
      <c r="ABB29" s="189"/>
      <c r="ABC29" s="189"/>
      <c r="ABD29" s="189"/>
      <c r="ABE29" s="189"/>
      <c r="ABF29" s="189"/>
      <c r="ABG29" s="189"/>
      <c r="ABH29" s="189"/>
      <c r="ABI29" s="189"/>
      <c r="ABJ29" s="189"/>
      <c r="ABK29" s="189"/>
      <c r="ABL29" s="189"/>
      <c r="ABM29" s="189"/>
      <c r="ABN29" s="189"/>
      <c r="ABO29" s="189"/>
      <c r="ABP29" s="189"/>
      <c r="ABQ29" s="189"/>
      <c r="ABR29" s="189"/>
      <c r="ABS29" s="189"/>
      <c r="ABT29" s="189"/>
      <c r="ABU29" s="189"/>
      <c r="ABV29" s="189"/>
      <c r="ABW29" s="189"/>
      <c r="ABX29" s="189"/>
      <c r="ABY29" s="189"/>
      <c r="ABZ29" s="189"/>
      <c r="ACA29" s="189"/>
      <c r="ACB29" s="189"/>
      <c r="ACC29" s="189"/>
      <c r="ACD29" s="189"/>
      <c r="ACE29" s="189"/>
      <c r="ACF29" s="189"/>
      <c r="ACG29" s="189"/>
      <c r="ACH29" s="189"/>
      <c r="ACI29" s="189"/>
      <c r="ACJ29" s="189"/>
      <c r="ACK29" s="189"/>
      <c r="ACL29" s="189"/>
      <c r="ACM29" s="189"/>
      <c r="ACN29" s="189"/>
      <c r="ACO29" s="189"/>
      <c r="ACP29" s="189"/>
      <c r="ACQ29" s="189"/>
      <c r="ACR29" s="189"/>
      <c r="ACS29" s="189"/>
      <c r="ACT29" s="189"/>
      <c r="ACU29" s="189"/>
      <c r="ACV29" s="189"/>
      <c r="ACW29" s="189"/>
      <c r="ACX29" s="189"/>
      <c r="ACY29" s="189"/>
      <c r="ACZ29" s="189"/>
      <c r="ADA29" s="189"/>
      <c r="ADB29" s="189"/>
      <c r="ADC29" s="189"/>
      <c r="ADD29" s="189"/>
      <c r="ADE29" s="189"/>
      <c r="ADF29" s="189"/>
      <c r="ADG29" s="189"/>
      <c r="ADH29" s="189"/>
      <c r="ADI29" s="189"/>
      <c r="ADJ29" s="189"/>
      <c r="ADK29" s="189"/>
      <c r="ADL29" s="189"/>
      <c r="ADM29" s="189"/>
      <c r="ADN29" s="189"/>
      <c r="ADO29" s="189"/>
      <c r="ADP29" s="189"/>
      <c r="ADQ29" s="189"/>
      <c r="ADR29" s="189"/>
      <c r="ADS29" s="189"/>
      <c r="ADT29" s="189"/>
      <c r="ADU29" s="189"/>
      <c r="ADV29" s="189"/>
      <c r="ADW29" s="189"/>
      <c r="ADX29" s="189"/>
      <c r="ADY29" s="189"/>
      <c r="ADZ29" s="189"/>
      <c r="AEA29" s="189"/>
      <c r="AEB29" s="189"/>
      <c r="AEC29" s="189"/>
      <c r="AED29" s="189"/>
      <c r="AEE29" s="189"/>
      <c r="AEF29" s="189"/>
      <c r="AEG29" s="189"/>
      <c r="AEH29" s="189"/>
      <c r="AEI29" s="189"/>
      <c r="AEJ29" s="189"/>
      <c r="AEK29" s="189"/>
      <c r="AEL29" s="189"/>
      <c r="AEM29" s="189"/>
      <c r="AEN29" s="189"/>
      <c r="AEO29" s="189"/>
      <c r="AEP29" s="189"/>
      <c r="AEQ29" s="189"/>
      <c r="AER29" s="189"/>
      <c r="AES29" s="189"/>
      <c r="AET29" s="189"/>
      <c r="AEU29" s="189"/>
      <c r="AEV29" s="189"/>
      <c r="AEW29" s="189"/>
      <c r="AEX29" s="189"/>
      <c r="AEY29" s="189"/>
      <c r="AEZ29" s="189"/>
      <c r="AFA29" s="189"/>
      <c r="AFB29" s="189"/>
      <c r="AFC29" s="189"/>
      <c r="AFD29" s="189"/>
      <c r="AFE29" s="189"/>
      <c r="AFF29" s="189"/>
      <c r="AFG29" s="189"/>
      <c r="AFH29" s="189"/>
      <c r="AFI29" s="189"/>
      <c r="AFJ29" s="189"/>
      <c r="AFK29" s="189"/>
      <c r="AFL29" s="189"/>
      <c r="AFM29" s="189"/>
      <c r="AFN29" s="189"/>
      <c r="AFO29" s="189"/>
      <c r="AFP29" s="189"/>
      <c r="AFQ29" s="189"/>
      <c r="AFR29" s="189"/>
      <c r="AFS29" s="189"/>
      <c r="AFT29" s="189"/>
      <c r="AFU29" s="189"/>
      <c r="AFV29" s="189"/>
      <c r="AFW29" s="189"/>
      <c r="AFX29" s="189"/>
      <c r="AFY29" s="189"/>
      <c r="AFZ29" s="189"/>
      <c r="AGA29" s="189"/>
      <c r="AGB29" s="189"/>
      <c r="AGC29" s="189"/>
      <c r="AGD29" s="189"/>
      <c r="AGE29" s="189"/>
      <c r="AGF29" s="189"/>
      <c r="AGG29" s="189"/>
      <c r="AGH29" s="189"/>
      <c r="AGI29" s="189"/>
      <c r="AGJ29" s="189"/>
      <c r="AGK29" s="189"/>
      <c r="AGL29" s="189"/>
      <c r="AGM29" s="189"/>
      <c r="AGN29" s="189"/>
      <c r="AGO29" s="189"/>
      <c r="AGP29" s="189"/>
      <c r="AGQ29" s="189"/>
      <c r="AGR29" s="189"/>
      <c r="AGS29" s="189"/>
      <c r="AGT29" s="189"/>
      <c r="AGU29" s="189"/>
      <c r="AGV29" s="189"/>
      <c r="AGW29" s="189"/>
      <c r="AGX29" s="189"/>
      <c r="AGY29" s="189"/>
      <c r="AGZ29" s="189"/>
      <c r="AHA29" s="189"/>
      <c r="AHB29" s="189"/>
      <c r="AHC29" s="189"/>
      <c r="AHD29" s="189"/>
      <c r="AHE29" s="189"/>
    </row>
    <row r="30" spans="1:889" s="84" customFormat="1" x14ac:dyDescent="0.2">
      <c r="A30" s="72" t="s">
        <v>158</v>
      </c>
      <c r="B30" s="75" t="s">
        <v>159</v>
      </c>
      <c r="C30" s="76">
        <v>0</v>
      </c>
      <c r="D30" s="76">
        <v>0</v>
      </c>
      <c r="E30" s="7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s="189"/>
      <c r="BN30" s="189"/>
      <c r="BO30" s="189"/>
      <c r="BP30" s="189"/>
      <c r="BQ30" s="189"/>
      <c r="BR30" s="189"/>
      <c r="BS30" s="189"/>
      <c r="BT30" s="189"/>
      <c r="BU30" s="189"/>
      <c r="BV30" s="189"/>
      <c r="BW30" s="189"/>
      <c r="BX30" s="189"/>
      <c r="BY30" s="189"/>
      <c r="BZ30" s="189"/>
      <c r="CA30" s="189"/>
      <c r="CB30" s="189"/>
      <c r="CC30" s="189"/>
      <c r="CD30" s="189"/>
      <c r="CE30" s="189"/>
      <c r="CF30" s="189"/>
      <c r="CG30" s="189"/>
      <c r="CH30" s="189"/>
      <c r="CI30" s="189"/>
      <c r="CJ30" s="189"/>
      <c r="CK30" s="189"/>
      <c r="CL30" s="189"/>
      <c r="CM30" s="189"/>
      <c r="CN30" s="189"/>
      <c r="CO30" s="189"/>
      <c r="CP30" s="189"/>
      <c r="CQ30" s="189"/>
      <c r="CR30" s="189"/>
      <c r="CS30" s="189"/>
      <c r="CT30" s="189"/>
      <c r="CU30" s="189"/>
      <c r="CV30" s="189"/>
      <c r="CW30" s="189"/>
      <c r="CX30" s="189"/>
      <c r="CY30" s="189"/>
      <c r="CZ30" s="189"/>
      <c r="DA30" s="189"/>
      <c r="DB30" s="189"/>
      <c r="DC30" s="189"/>
      <c r="DD30" s="189"/>
      <c r="DE30" s="189"/>
      <c r="DF30" s="189"/>
      <c r="DG30" s="189"/>
      <c r="DH30" s="189"/>
      <c r="DI30" s="189"/>
      <c r="DJ30" s="189"/>
      <c r="DK30" s="189"/>
      <c r="DL30" s="189"/>
      <c r="DM30" s="189"/>
      <c r="DN30" s="189"/>
      <c r="DO30" s="189"/>
      <c r="DP30" s="189"/>
      <c r="DQ30" s="189"/>
      <c r="DR30" s="189"/>
      <c r="DS30" s="189"/>
      <c r="DT30" s="189"/>
      <c r="DU30" s="189"/>
      <c r="DV30" s="189"/>
      <c r="DW30" s="189"/>
      <c r="DX30" s="189"/>
      <c r="DY30" s="189"/>
      <c r="DZ30" s="189"/>
      <c r="EA30" s="189"/>
      <c r="EB30" s="189"/>
      <c r="EC30" s="189"/>
      <c r="ED30" s="189"/>
      <c r="EE30" s="189"/>
      <c r="EF30" s="189"/>
      <c r="EG30" s="189"/>
      <c r="EH30" s="189"/>
      <c r="EI30" s="189"/>
      <c r="EJ30" s="189"/>
      <c r="EK30" s="189"/>
      <c r="EL30" s="189"/>
      <c r="EM30" s="189"/>
      <c r="EN30" s="189"/>
      <c r="EO30" s="189"/>
      <c r="EP30" s="189"/>
      <c r="EQ30" s="189"/>
      <c r="ER30" s="189"/>
      <c r="ES30" s="189"/>
      <c r="ET30" s="189"/>
      <c r="EU30" s="189"/>
      <c r="EV30" s="189"/>
      <c r="EW30" s="189"/>
      <c r="EX30" s="189"/>
      <c r="EY30" s="189"/>
      <c r="EZ30" s="189"/>
      <c r="FA30" s="189"/>
      <c r="FB30" s="189"/>
      <c r="FC30" s="189"/>
      <c r="FD30" s="189"/>
      <c r="FE30" s="189"/>
      <c r="FF30" s="189"/>
      <c r="FG30" s="189"/>
      <c r="FH30" s="189"/>
      <c r="FI30" s="189"/>
      <c r="FJ30" s="189"/>
      <c r="FK30" s="189"/>
      <c r="FL30" s="189"/>
      <c r="FM30" s="189"/>
      <c r="FN30" s="189"/>
      <c r="FO30" s="189"/>
      <c r="FP30" s="189"/>
      <c r="FQ30" s="189"/>
      <c r="FR30" s="189"/>
      <c r="FS30" s="189"/>
      <c r="FT30" s="189"/>
      <c r="FU30" s="189"/>
      <c r="FV30" s="189"/>
      <c r="FW30" s="189"/>
      <c r="FX30" s="189"/>
      <c r="FY30" s="189"/>
      <c r="FZ30" s="189"/>
      <c r="GA30" s="189"/>
      <c r="GB30" s="189"/>
      <c r="GC30" s="189"/>
      <c r="GD30" s="189"/>
      <c r="GE30" s="189"/>
      <c r="GF30" s="189"/>
      <c r="GG30" s="189"/>
      <c r="GH30" s="189"/>
      <c r="GI30" s="189"/>
      <c r="GJ30" s="189"/>
      <c r="GK30" s="189"/>
      <c r="GL30" s="189"/>
      <c r="GM30" s="189"/>
      <c r="GN30" s="189"/>
      <c r="GO30" s="189"/>
      <c r="GP30" s="189"/>
      <c r="GQ30" s="189"/>
      <c r="GR30" s="189"/>
      <c r="GS30" s="189"/>
      <c r="GT30" s="189"/>
      <c r="GU30" s="189"/>
      <c r="GV30" s="189"/>
      <c r="GW30" s="189"/>
      <c r="GX30" s="189"/>
      <c r="GY30" s="189"/>
      <c r="GZ30" s="189"/>
      <c r="HA30" s="189"/>
      <c r="HB30" s="189"/>
      <c r="HC30" s="189"/>
      <c r="HD30" s="189"/>
      <c r="HE30" s="189"/>
      <c r="HF30" s="189"/>
      <c r="HG30" s="189"/>
      <c r="HH30" s="189"/>
      <c r="HI30" s="189"/>
      <c r="HJ30" s="189"/>
      <c r="HK30" s="189"/>
      <c r="HL30" s="189"/>
      <c r="HM30" s="189"/>
      <c r="HN30" s="189"/>
      <c r="HO30" s="189"/>
      <c r="HP30" s="189"/>
      <c r="HQ30" s="189"/>
      <c r="HR30" s="189"/>
      <c r="HS30" s="189"/>
      <c r="HT30" s="189"/>
      <c r="HU30" s="189"/>
      <c r="HV30" s="189"/>
      <c r="HW30" s="189"/>
      <c r="HX30" s="189"/>
      <c r="HY30" s="189"/>
      <c r="HZ30" s="189"/>
      <c r="IA30" s="189"/>
      <c r="IB30" s="189"/>
      <c r="IC30" s="189"/>
      <c r="ID30" s="189"/>
      <c r="IE30" s="189"/>
      <c r="IF30" s="189"/>
      <c r="IG30" s="189"/>
      <c r="IH30" s="189"/>
      <c r="II30" s="189"/>
      <c r="IJ30" s="189"/>
      <c r="IK30" s="189"/>
      <c r="IL30" s="189"/>
      <c r="IM30" s="189"/>
      <c r="IN30" s="189"/>
      <c r="IO30" s="189"/>
      <c r="IP30" s="189"/>
      <c r="IQ30" s="189"/>
      <c r="IR30" s="189"/>
      <c r="IS30" s="189"/>
      <c r="IT30" s="189"/>
      <c r="IU30" s="189"/>
      <c r="IV30" s="189"/>
      <c r="IW30" s="189"/>
      <c r="IX30" s="189"/>
      <c r="IY30" s="189"/>
      <c r="IZ30" s="189"/>
      <c r="JA30" s="189"/>
      <c r="JB30" s="189"/>
      <c r="JC30" s="189"/>
      <c r="JD30" s="189"/>
      <c r="JE30" s="189"/>
      <c r="JF30" s="189"/>
      <c r="JG30" s="189"/>
      <c r="JH30" s="189"/>
      <c r="JI30" s="189"/>
      <c r="JJ30" s="189"/>
      <c r="JK30" s="189"/>
      <c r="JL30" s="189"/>
      <c r="JM30" s="189"/>
      <c r="JN30" s="189"/>
      <c r="JO30" s="189"/>
      <c r="JP30" s="189"/>
      <c r="JQ30" s="189"/>
      <c r="JR30" s="189"/>
      <c r="JS30" s="189"/>
      <c r="JT30" s="189"/>
      <c r="JU30" s="189"/>
      <c r="JV30" s="189"/>
      <c r="JW30" s="189"/>
      <c r="JX30" s="189"/>
      <c r="JY30" s="189"/>
      <c r="JZ30" s="189"/>
      <c r="KA30" s="189"/>
      <c r="KB30" s="189"/>
      <c r="KC30" s="189"/>
      <c r="KD30" s="189"/>
      <c r="KE30" s="189"/>
      <c r="KF30" s="189"/>
      <c r="KG30" s="189"/>
      <c r="KH30" s="189"/>
      <c r="KI30" s="189"/>
      <c r="KJ30" s="189"/>
      <c r="KK30" s="189"/>
      <c r="KL30" s="189"/>
      <c r="KM30" s="189"/>
      <c r="KN30" s="189"/>
      <c r="KO30" s="189"/>
      <c r="KP30" s="189"/>
      <c r="KQ30" s="189"/>
      <c r="KR30" s="189"/>
      <c r="KS30" s="189"/>
      <c r="KT30" s="189"/>
      <c r="KU30" s="189"/>
      <c r="KV30" s="189"/>
      <c r="KW30" s="189"/>
      <c r="KX30" s="189"/>
      <c r="KY30" s="189"/>
      <c r="KZ30" s="189"/>
      <c r="LA30" s="189"/>
      <c r="LB30" s="189"/>
      <c r="LC30" s="189"/>
      <c r="LD30" s="189"/>
      <c r="LE30" s="189"/>
      <c r="LF30" s="189"/>
      <c r="LG30" s="189"/>
      <c r="LH30" s="189"/>
      <c r="LI30" s="189"/>
      <c r="LJ30" s="189"/>
      <c r="LK30" s="189"/>
      <c r="LL30" s="189"/>
      <c r="LM30" s="189"/>
      <c r="LN30" s="189"/>
      <c r="LO30" s="189"/>
      <c r="LP30" s="189"/>
      <c r="LQ30" s="189"/>
      <c r="LR30" s="189"/>
      <c r="LS30" s="189"/>
      <c r="LT30" s="189"/>
      <c r="LU30" s="189"/>
      <c r="LV30" s="189"/>
      <c r="LW30" s="189"/>
      <c r="LX30" s="189"/>
      <c r="LY30" s="189"/>
      <c r="LZ30" s="189"/>
      <c r="MA30" s="189"/>
      <c r="MB30" s="189"/>
      <c r="MC30" s="189"/>
      <c r="MD30" s="189"/>
      <c r="ME30" s="189"/>
      <c r="MF30" s="189"/>
      <c r="MG30" s="189"/>
      <c r="MH30" s="189"/>
      <c r="MI30" s="189"/>
      <c r="MJ30" s="189"/>
      <c r="MK30" s="189"/>
      <c r="ML30" s="189"/>
      <c r="MM30" s="189"/>
      <c r="MN30" s="189"/>
      <c r="MO30" s="189"/>
      <c r="MP30" s="189"/>
      <c r="MQ30" s="189"/>
      <c r="MR30" s="189"/>
      <c r="MS30" s="189"/>
      <c r="MT30" s="189"/>
      <c r="MU30" s="189"/>
      <c r="MV30" s="189"/>
      <c r="MW30" s="189"/>
      <c r="MX30" s="189"/>
      <c r="MY30" s="189"/>
      <c r="MZ30" s="189"/>
      <c r="NA30" s="189"/>
      <c r="NB30" s="189"/>
      <c r="NC30" s="189"/>
      <c r="ND30" s="189"/>
      <c r="NE30" s="189"/>
      <c r="NF30" s="189"/>
      <c r="NG30" s="189"/>
      <c r="NH30" s="189"/>
      <c r="NI30" s="189"/>
      <c r="NJ30" s="189"/>
      <c r="NK30" s="189"/>
      <c r="NL30" s="189"/>
      <c r="NM30" s="189"/>
      <c r="NN30" s="189"/>
      <c r="NO30" s="189"/>
      <c r="NP30" s="189"/>
      <c r="NQ30" s="189"/>
      <c r="NR30" s="189"/>
      <c r="NS30" s="189"/>
      <c r="NT30" s="189"/>
      <c r="NU30" s="189"/>
      <c r="NV30" s="189"/>
      <c r="NW30" s="189"/>
      <c r="NX30" s="189"/>
      <c r="NY30" s="189"/>
      <c r="NZ30" s="189"/>
      <c r="OA30" s="189"/>
      <c r="OB30" s="189"/>
      <c r="OC30" s="189"/>
      <c r="OD30" s="189"/>
      <c r="OE30" s="189"/>
      <c r="OF30" s="189"/>
      <c r="OG30" s="189"/>
      <c r="OH30" s="189"/>
      <c r="OI30" s="189"/>
      <c r="OJ30" s="189"/>
      <c r="OK30" s="189"/>
      <c r="OL30" s="189"/>
      <c r="OM30" s="189"/>
      <c r="ON30" s="189"/>
      <c r="OO30" s="189"/>
      <c r="OP30" s="189"/>
      <c r="OQ30" s="189"/>
      <c r="OR30" s="189"/>
      <c r="OS30" s="189"/>
      <c r="OT30" s="189"/>
      <c r="OU30" s="189"/>
      <c r="OV30" s="189"/>
      <c r="OW30" s="189"/>
      <c r="OX30" s="189"/>
      <c r="OY30" s="189"/>
      <c r="OZ30" s="189"/>
      <c r="PA30" s="189"/>
      <c r="PB30" s="189"/>
      <c r="PC30" s="189"/>
      <c r="PD30" s="189"/>
      <c r="PE30" s="189"/>
      <c r="PF30" s="189"/>
      <c r="PG30" s="189"/>
      <c r="PH30" s="189"/>
      <c r="PI30" s="189"/>
      <c r="PJ30" s="189"/>
      <c r="PK30" s="189"/>
      <c r="PL30" s="189"/>
      <c r="PM30" s="189"/>
      <c r="PN30" s="189"/>
      <c r="PO30" s="189"/>
      <c r="PP30" s="189"/>
      <c r="PQ30" s="189"/>
      <c r="PR30" s="189"/>
      <c r="PS30" s="189"/>
      <c r="PT30" s="189"/>
      <c r="PU30" s="189"/>
      <c r="PV30" s="189"/>
      <c r="PW30" s="189"/>
      <c r="PX30" s="189"/>
      <c r="PY30" s="189"/>
      <c r="PZ30" s="189"/>
      <c r="QA30" s="189"/>
      <c r="QB30" s="189"/>
      <c r="QC30" s="189"/>
      <c r="QD30" s="189"/>
      <c r="QE30" s="189"/>
      <c r="QF30" s="189"/>
      <c r="QG30" s="189"/>
      <c r="QH30" s="189"/>
      <c r="QI30" s="189"/>
      <c r="QJ30" s="189"/>
      <c r="QK30" s="189"/>
      <c r="QL30" s="189"/>
      <c r="QM30" s="189"/>
      <c r="QN30" s="189"/>
      <c r="QO30" s="189"/>
      <c r="QP30" s="189"/>
      <c r="QQ30" s="189"/>
      <c r="QR30" s="189"/>
      <c r="QS30" s="189"/>
      <c r="QT30" s="189"/>
      <c r="QU30" s="189"/>
      <c r="QV30" s="189"/>
      <c r="QW30" s="189"/>
      <c r="QX30" s="189"/>
      <c r="QY30" s="189"/>
      <c r="QZ30" s="189"/>
      <c r="RA30" s="189"/>
      <c r="RB30" s="189"/>
      <c r="RC30" s="189"/>
      <c r="RD30" s="189"/>
      <c r="RE30" s="189"/>
      <c r="RF30" s="189"/>
      <c r="RG30" s="189"/>
      <c r="RH30" s="189"/>
      <c r="RI30" s="189"/>
      <c r="RJ30" s="189"/>
      <c r="RK30" s="189"/>
      <c r="RL30" s="189"/>
      <c r="RM30" s="189"/>
      <c r="RN30" s="189"/>
      <c r="RO30" s="189"/>
      <c r="RP30" s="189"/>
      <c r="RQ30" s="189"/>
      <c r="RR30" s="189"/>
      <c r="RS30" s="189"/>
      <c r="RT30" s="189"/>
      <c r="RU30" s="189"/>
      <c r="RV30" s="189"/>
      <c r="RW30" s="189"/>
      <c r="RX30" s="189"/>
      <c r="RY30" s="189"/>
      <c r="RZ30" s="189"/>
      <c r="SA30" s="189"/>
      <c r="SB30" s="189"/>
      <c r="SC30" s="189"/>
      <c r="SD30" s="189"/>
      <c r="SE30" s="189"/>
      <c r="SF30" s="189"/>
      <c r="SG30" s="189"/>
      <c r="SH30" s="189"/>
      <c r="SI30" s="189"/>
      <c r="SJ30" s="189"/>
      <c r="SK30" s="189"/>
      <c r="SL30" s="189"/>
      <c r="SM30" s="189"/>
      <c r="SN30" s="189"/>
      <c r="SO30" s="189"/>
      <c r="SP30" s="189"/>
      <c r="SQ30" s="189"/>
      <c r="SR30" s="189"/>
      <c r="SS30" s="189"/>
      <c r="ST30" s="189"/>
      <c r="SU30" s="189"/>
      <c r="SV30" s="189"/>
      <c r="SW30" s="189"/>
      <c r="SX30" s="189"/>
      <c r="SY30" s="189"/>
      <c r="SZ30" s="189"/>
      <c r="TA30" s="189"/>
      <c r="TB30" s="189"/>
      <c r="TC30" s="189"/>
      <c r="TD30" s="189"/>
      <c r="TE30" s="189"/>
      <c r="TF30" s="189"/>
      <c r="TG30" s="189"/>
      <c r="TH30" s="189"/>
      <c r="TI30" s="189"/>
      <c r="TJ30" s="189"/>
      <c r="TK30" s="189"/>
      <c r="TL30" s="189"/>
      <c r="TM30" s="189"/>
      <c r="TN30" s="189"/>
      <c r="TO30" s="189"/>
      <c r="TP30" s="189"/>
      <c r="TQ30" s="189"/>
      <c r="TR30" s="189"/>
      <c r="TS30" s="189"/>
      <c r="TT30" s="189"/>
      <c r="TU30" s="189"/>
      <c r="TV30" s="189"/>
      <c r="TW30" s="189"/>
      <c r="TX30" s="189"/>
      <c r="TY30" s="189"/>
      <c r="TZ30" s="189"/>
      <c r="UA30" s="189"/>
      <c r="UB30" s="189"/>
      <c r="UC30" s="189"/>
      <c r="UD30" s="189"/>
      <c r="UE30" s="189"/>
      <c r="UF30" s="189"/>
      <c r="UG30" s="189"/>
      <c r="UH30" s="189"/>
      <c r="UI30" s="189"/>
      <c r="UJ30" s="189"/>
      <c r="UK30" s="189"/>
      <c r="UL30" s="189"/>
      <c r="UM30" s="189"/>
      <c r="UN30" s="189"/>
      <c r="UO30" s="189"/>
      <c r="UP30" s="189"/>
      <c r="UQ30" s="189"/>
      <c r="UR30" s="189"/>
      <c r="US30" s="189"/>
      <c r="UT30" s="189"/>
      <c r="UU30" s="189"/>
      <c r="UV30" s="189"/>
      <c r="UW30" s="189"/>
      <c r="UX30" s="189"/>
      <c r="UY30" s="189"/>
      <c r="UZ30" s="189"/>
      <c r="VA30" s="189"/>
      <c r="VB30" s="189"/>
      <c r="VC30" s="189"/>
      <c r="VD30" s="189"/>
      <c r="VE30" s="189"/>
      <c r="VF30" s="189"/>
      <c r="VG30" s="189"/>
      <c r="VH30" s="189"/>
      <c r="VI30" s="189"/>
      <c r="VJ30" s="189"/>
      <c r="VK30" s="189"/>
      <c r="VL30" s="189"/>
      <c r="VM30" s="189"/>
      <c r="VN30" s="189"/>
      <c r="VO30" s="189"/>
      <c r="VP30" s="189"/>
      <c r="VQ30" s="189"/>
      <c r="VR30" s="189"/>
      <c r="VS30" s="189"/>
      <c r="VT30" s="189"/>
      <c r="VU30" s="189"/>
      <c r="VV30" s="189"/>
      <c r="VW30" s="189"/>
      <c r="VX30" s="189"/>
      <c r="VY30" s="189"/>
      <c r="VZ30" s="189"/>
      <c r="WA30" s="189"/>
      <c r="WB30" s="189"/>
      <c r="WC30" s="189"/>
      <c r="WD30" s="189"/>
      <c r="WE30" s="189"/>
      <c r="WF30" s="189"/>
      <c r="WG30" s="189"/>
      <c r="WH30" s="189"/>
      <c r="WI30" s="189"/>
      <c r="WJ30" s="189"/>
      <c r="WK30" s="189"/>
      <c r="WL30" s="189"/>
      <c r="WM30" s="189"/>
      <c r="WN30" s="189"/>
      <c r="WO30" s="189"/>
      <c r="WP30" s="189"/>
      <c r="WQ30" s="189"/>
      <c r="WR30" s="189"/>
      <c r="WS30" s="189"/>
      <c r="WT30" s="189"/>
      <c r="WU30" s="189"/>
      <c r="WV30" s="189"/>
      <c r="WW30" s="189"/>
      <c r="WX30" s="189"/>
      <c r="WY30" s="189"/>
      <c r="WZ30" s="189"/>
      <c r="XA30" s="189"/>
      <c r="XB30" s="189"/>
      <c r="XC30" s="189"/>
      <c r="XD30" s="189"/>
      <c r="XE30" s="189"/>
      <c r="XF30" s="189"/>
      <c r="XG30" s="189"/>
      <c r="XH30" s="189"/>
      <c r="XI30" s="189"/>
      <c r="XJ30" s="189"/>
      <c r="XK30" s="189"/>
      <c r="XL30" s="189"/>
      <c r="XM30" s="189"/>
      <c r="XN30" s="189"/>
      <c r="XO30" s="189"/>
      <c r="XP30" s="189"/>
      <c r="XQ30" s="189"/>
      <c r="XR30" s="189"/>
      <c r="XS30" s="189"/>
      <c r="XT30" s="189"/>
      <c r="XU30" s="189"/>
      <c r="XV30" s="189"/>
      <c r="XW30" s="189"/>
      <c r="XX30" s="189"/>
      <c r="XY30" s="189"/>
      <c r="XZ30" s="189"/>
      <c r="YA30" s="189"/>
      <c r="YB30" s="189"/>
      <c r="YC30" s="189"/>
      <c r="YD30" s="189"/>
      <c r="YE30" s="189"/>
      <c r="YF30" s="189"/>
      <c r="YG30" s="189"/>
      <c r="YH30" s="189"/>
      <c r="YI30" s="189"/>
      <c r="YJ30" s="189"/>
      <c r="YK30" s="189"/>
      <c r="YL30" s="189"/>
      <c r="YM30" s="189"/>
      <c r="YN30" s="189"/>
      <c r="YO30" s="189"/>
      <c r="YP30" s="189"/>
      <c r="YQ30" s="189"/>
      <c r="YR30" s="189"/>
      <c r="YS30" s="189"/>
      <c r="YT30" s="189"/>
      <c r="YU30" s="189"/>
      <c r="YV30" s="189"/>
      <c r="YW30" s="189"/>
      <c r="YX30" s="189"/>
      <c r="YY30" s="189"/>
      <c r="YZ30" s="189"/>
      <c r="ZA30" s="189"/>
      <c r="ZB30" s="189"/>
      <c r="ZC30" s="189"/>
      <c r="ZD30" s="189"/>
      <c r="ZE30" s="189"/>
      <c r="ZF30" s="189"/>
      <c r="ZG30" s="189"/>
      <c r="ZH30" s="189"/>
      <c r="ZI30" s="189"/>
      <c r="ZJ30" s="189"/>
      <c r="ZK30" s="189"/>
      <c r="ZL30" s="189"/>
      <c r="ZM30" s="189"/>
      <c r="ZN30" s="189"/>
      <c r="ZO30" s="189"/>
      <c r="ZP30" s="189"/>
      <c r="ZQ30" s="189"/>
      <c r="ZR30" s="189"/>
      <c r="ZS30" s="189"/>
      <c r="ZT30" s="189"/>
      <c r="ZU30" s="189"/>
      <c r="ZV30" s="189"/>
      <c r="ZW30" s="189"/>
      <c r="ZX30" s="189"/>
      <c r="ZY30" s="189"/>
      <c r="ZZ30" s="189"/>
      <c r="AAA30" s="189"/>
      <c r="AAB30" s="189"/>
      <c r="AAC30" s="189"/>
      <c r="AAD30" s="189"/>
      <c r="AAE30" s="189"/>
      <c r="AAF30" s="189"/>
      <c r="AAG30" s="189"/>
      <c r="AAH30" s="189"/>
      <c r="AAI30" s="189"/>
      <c r="AAJ30" s="189"/>
      <c r="AAK30" s="189"/>
      <c r="AAL30" s="189"/>
      <c r="AAM30" s="189"/>
      <c r="AAN30" s="189"/>
      <c r="AAO30" s="189"/>
      <c r="AAP30" s="189"/>
      <c r="AAQ30" s="189"/>
      <c r="AAR30" s="189"/>
      <c r="AAS30" s="189"/>
      <c r="AAT30" s="189"/>
      <c r="AAU30" s="189"/>
      <c r="AAV30" s="189"/>
      <c r="AAW30" s="189"/>
      <c r="AAX30" s="189"/>
      <c r="AAY30" s="189"/>
      <c r="AAZ30" s="189"/>
      <c r="ABA30" s="189"/>
      <c r="ABB30" s="189"/>
      <c r="ABC30" s="189"/>
      <c r="ABD30" s="189"/>
      <c r="ABE30" s="189"/>
      <c r="ABF30" s="189"/>
      <c r="ABG30" s="189"/>
      <c r="ABH30" s="189"/>
      <c r="ABI30" s="189"/>
      <c r="ABJ30" s="189"/>
      <c r="ABK30" s="189"/>
      <c r="ABL30" s="189"/>
      <c r="ABM30" s="189"/>
      <c r="ABN30" s="189"/>
      <c r="ABO30" s="189"/>
      <c r="ABP30" s="189"/>
      <c r="ABQ30" s="189"/>
      <c r="ABR30" s="189"/>
      <c r="ABS30" s="189"/>
      <c r="ABT30" s="189"/>
      <c r="ABU30" s="189"/>
      <c r="ABV30" s="189"/>
      <c r="ABW30" s="189"/>
      <c r="ABX30" s="189"/>
      <c r="ABY30" s="189"/>
      <c r="ABZ30" s="189"/>
      <c r="ACA30" s="189"/>
      <c r="ACB30" s="189"/>
      <c r="ACC30" s="189"/>
      <c r="ACD30" s="189"/>
      <c r="ACE30" s="189"/>
      <c r="ACF30" s="189"/>
      <c r="ACG30" s="189"/>
      <c r="ACH30" s="189"/>
      <c r="ACI30" s="189"/>
      <c r="ACJ30" s="189"/>
      <c r="ACK30" s="189"/>
      <c r="ACL30" s="189"/>
      <c r="ACM30" s="189"/>
      <c r="ACN30" s="189"/>
      <c r="ACO30" s="189"/>
      <c r="ACP30" s="189"/>
      <c r="ACQ30" s="189"/>
      <c r="ACR30" s="189"/>
      <c r="ACS30" s="189"/>
      <c r="ACT30" s="189"/>
      <c r="ACU30" s="189"/>
      <c r="ACV30" s="189"/>
      <c r="ACW30" s="189"/>
      <c r="ACX30" s="189"/>
      <c r="ACY30" s="189"/>
      <c r="ACZ30" s="189"/>
      <c r="ADA30" s="189"/>
      <c r="ADB30" s="189"/>
      <c r="ADC30" s="189"/>
      <c r="ADD30" s="189"/>
      <c r="ADE30" s="189"/>
      <c r="ADF30" s="189"/>
      <c r="ADG30" s="189"/>
      <c r="ADH30" s="189"/>
      <c r="ADI30" s="189"/>
      <c r="ADJ30" s="189"/>
      <c r="ADK30" s="189"/>
      <c r="ADL30" s="189"/>
      <c r="ADM30" s="189"/>
      <c r="ADN30" s="189"/>
      <c r="ADO30" s="189"/>
      <c r="ADP30" s="189"/>
      <c r="ADQ30" s="189"/>
      <c r="ADR30" s="189"/>
      <c r="ADS30" s="189"/>
      <c r="ADT30" s="189"/>
      <c r="ADU30" s="189"/>
      <c r="ADV30" s="189"/>
      <c r="ADW30" s="189"/>
      <c r="ADX30" s="189"/>
      <c r="ADY30" s="189"/>
      <c r="ADZ30" s="189"/>
      <c r="AEA30" s="189"/>
      <c r="AEB30" s="189"/>
      <c r="AEC30" s="189"/>
      <c r="AED30" s="189"/>
      <c r="AEE30" s="189"/>
      <c r="AEF30" s="189"/>
      <c r="AEG30" s="189"/>
      <c r="AEH30" s="189"/>
      <c r="AEI30" s="189"/>
      <c r="AEJ30" s="189"/>
      <c r="AEK30" s="189"/>
      <c r="AEL30" s="189"/>
      <c r="AEM30" s="189"/>
      <c r="AEN30" s="189"/>
      <c r="AEO30" s="189"/>
      <c r="AEP30" s="189"/>
      <c r="AEQ30" s="189"/>
      <c r="AER30" s="189"/>
      <c r="AES30" s="189"/>
      <c r="AET30" s="189"/>
      <c r="AEU30" s="189"/>
      <c r="AEV30" s="189"/>
      <c r="AEW30" s="189"/>
      <c r="AEX30" s="189"/>
      <c r="AEY30" s="189"/>
      <c r="AEZ30" s="189"/>
      <c r="AFA30" s="189"/>
      <c r="AFB30" s="189"/>
      <c r="AFC30" s="189"/>
      <c r="AFD30" s="189"/>
      <c r="AFE30" s="189"/>
      <c r="AFF30" s="189"/>
      <c r="AFG30" s="189"/>
      <c r="AFH30" s="189"/>
      <c r="AFI30" s="189"/>
      <c r="AFJ30" s="189"/>
      <c r="AFK30" s="189"/>
      <c r="AFL30" s="189"/>
      <c r="AFM30" s="189"/>
      <c r="AFN30" s="189"/>
      <c r="AFO30" s="189"/>
      <c r="AFP30" s="189"/>
      <c r="AFQ30" s="189"/>
      <c r="AFR30" s="189"/>
      <c r="AFS30" s="189"/>
      <c r="AFT30" s="189"/>
      <c r="AFU30" s="189"/>
      <c r="AFV30" s="189"/>
      <c r="AFW30" s="189"/>
      <c r="AFX30" s="189"/>
      <c r="AFY30" s="189"/>
      <c r="AFZ30" s="189"/>
      <c r="AGA30" s="189"/>
      <c r="AGB30" s="189"/>
      <c r="AGC30" s="189"/>
      <c r="AGD30" s="189"/>
      <c r="AGE30" s="189"/>
      <c r="AGF30" s="189"/>
      <c r="AGG30" s="189"/>
      <c r="AGH30" s="189"/>
      <c r="AGI30" s="189"/>
      <c r="AGJ30" s="189"/>
      <c r="AGK30" s="189"/>
      <c r="AGL30" s="189"/>
      <c r="AGM30" s="189"/>
      <c r="AGN30" s="189"/>
      <c r="AGO30" s="189"/>
      <c r="AGP30" s="189"/>
      <c r="AGQ30" s="189"/>
      <c r="AGR30" s="189"/>
      <c r="AGS30" s="189"/>
      <c r="AGT30" s="189"/>
      <c r="AGU30" s="189"/>
      <c r="AGV30" s="189"/>
      <c r="AGW30" s="189"/>
      <c r="AGX30" s="189"/>
      <c r="AGY30" s="189"/>
      <c r="AGZ30" s="189"/>
      <c r="AHA30" s="189"/>
      <c r="AHB30" s="189"/>
      <c r="AHC30" s="189"/>
      <c r="AHD30" s="189"/>
      <c r="AHE30" s="189"/>
    </row>
    <row r="31" spans="1:889" s="84" customFormat="1" x14ac:dyDescent="0.2">
      <c r="A31" s="72" t="s">
        <v>160</v>
      </c>
      <c r="B31" s="75" t="s">
        <v>11</v>
      </c>
      <c r="C31" s="76">
        <v>0</v>
      </c>
      <c r="D31" s="76">
        <v>0</v>
      </c>
      <c r="E31" s="33"/>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89"/>
      <c r="BQ31" s="189"/>
      <c r="BR31" s="189"/>
      <c r="BS31" s="189"/>
      <c r="BT31" s="189"/>
      <c r="BU31" s="189"/>
      <c r="BV31" s="189"/>
      <c r="BW31" s="189"/>
      <c r="BX31" s="189"/>
      <c r="BY31" s="189"/>
      <c r="BZ31" s="189"/>
      <c r="CA31" s="189"/>
      <c r="CB31" s="189"/>
      <c r="CC31" s="189"/>
      <c r="CD31" s="189"/>
      <c r="CE31" s="189"/>
      <c r="CF31" s="189"/>
      <c r="CG31" s="189"/>
      <c r="CH31" s="189"/>
      <c r="CI31" s="189"/>
      <c r="CJ31" s="189"/>
      <c r="CK31" s="189"/>
      <c r="CL31" s="189"/>
      <c r="CM31" s="189"/>
      <c r="CN31" s="189"/>
      <c r="CO31" s="189"/>
      <c r="CP31" s="189"/>
      <c r="CQ31" s="189"/>
      <c r="CR31" s="189"/>
      <c r="CS31" s="189"/>
      <c r="CT31" s="189"/>
      <c r="CU31" s="189"/>
      <c r="CV31" s="189"/>
      <c r="CW31" s="189"/>
      <c r="CX31" s="189"/>
      <c r="CY31" s="189"/>
      <c r="CZ31" s="189"/>
      <c r="DA31" s="189"/>
      <c r="DB31" s="189"/>
      <c r="DC31" s="189"/>
      <c r="DD31" s="189"/>
      <c r="DE31" s="189"/>
      <c r="DF31" s="189"/>
      <c r="DG31" s="189"/>
      <c r="DH31" s="189"/>
      <c r="DI31" s="189"/>
      <c r="DJ31" s="189"/>
      <c r="DK31" s="189"/>
      <c r="DL31" s="189"/>
      <c r="DM31" s="189"/>
      <c r="DN31" s="189"/>
      <c r="DO31" s="189"/>
      <c r="DP31" s="189"/>
      <c r="DQ31" s="189"/>
      <c r="DR31" s="189"/>
      <c r="DS31" s="189"/>
      <c r="DT31" s="189"/>
      <c r="DU31" s="189"/>
      <c r="DV31" s="189"/>
      <c r="DW31" s="189"/>
      <c r="DX31" s="189"/>
      <c r="DY31" s="189"/>
      <c r="DZ31" s="189"/>
      <c r="EA31" s="189"/>
      <c r="EB31" s="189"/>
      <c r="EC31" s="189"/>
      <c r="ED31" s="189"/>
      <c r="EE31" s="189"/>
      <c r="EF31" s="189"/>
      <c r="EG31" s="189"/>
      <c r="EH31" s="189"/>
      <c r="EI31" s="189"/>
      <c r="EJ31" s="189"/>
      <c r="EK31" s="189"/>
      <c r="EL31" s="189"/>
      <c r="EM31" s="189"/>
      <c r="EN31" s="189"/>
      <c r="EO31" s="189"/>
      <c r="EP31" s="189"/>
      <c r="EQ31" s="189"/>
      <c r="ER31" s="189"/>
      <c r="ES31" s="189"/>
      <c r="ET31" s="189"/>
      <c r="EU31" s="189"/>
      <c r="EV31" s="189"/>
      <c r="EW31" s="189"/>
      <c r="EX31" s="189"/>
      <c r="EY31" s="189"/>
      <c r="EZ31" s="189"/>
      <c r="FA31" s="189"/>
      <c r="FB31" s="189"/>
      <c r="FC31" s="189"/>
      <c r="FD31" s="189"/>
      <c r="FE31" s="189"/>
      <c r="FF31" s="189"/>
      <c r="FG31" s="189"/>
      <c r="FH31" s="189"/>
      <c r="FI31" s="189"/>
      <c r="FJ31" s="189"/>
      <c r="FK31" s="189"/>
      <c r="FL31" s="189"/>
      <c r="FM31" s="189"/>
      <c r="FN31" s="189"/>
      <c r="FO31" s="189"/>
      <c r="FP31" s="189"/>
      <c r="FQ31" s="189"/>
      <c r="FR31" s="189"/>
      <c r="FS31" s="189"/>
      <c r="FT31" s="189"/>
      <c r="FU31" s="189"/>
      <c r="FV31" s="189"/>
      <c r="FW31" s="189"/>
      <c r="FX31" s="189"/>
      <c r="FY31" s="189"/>
      <c r="FZ31" s="189"/>
      <c r="GA31" s="189"/>
      <c r="GB31" s="189"/>
      <c r="GC31" s="189"/>
      <c r="GD31" s="189"/>
      <c r="GE31" s="189"/>
      <c r="GF31" s="189"/>
      <c r="GG31" s="189"/>
      <c r="GH31" s="189"/>
      <c r="GI31" s="189"/>
      <c r="GJ31" s="189"/>
      <c r="GK31" s="189"/>
      <c r="GL31" s="189"/>
      <c r="GM31" s="189"/>
      <c r="GN31" s="189"/>
      <c r="GO31" s="189"/>
      <c r="GP31" s="189"/>
      <c r="GQ31" s="189"/>
      <c r="GR31" s="189"/>
      <c r="GS31" s="189"/>
      <c r="GT31" s="189"/>
      <c r="GU31" s="189"/>
      <c r="GV31" s="189"/>
      <c r="GW31" s="189"/>
      <c r="GX31" s="189"/>
      <c r="GY31" s="189"/>
      <c r="GZ31" s="189"/>
      <c r="HA31" s="189"/>
      <c r="HB31" s="189"/>
      <c r="HC31" s="189"/>
      <c r="HD31" s="189"/>
      <c r="HE31" s="189"/>
      <c r="HF31" s="189"/>
      <c r="HG31" s="189"/>
      <c r="HH31" s="189"/>
      <c r="HI31" s="189"/>
      <c r="HJ31" s="189"/>
      <c r="HK31" s="189"/>
      <c r="HL31" s="189"/>
      <c r="HM31" s="189"/>
      <c r="HN31" s="189"/>
      <c r="HO31" s="189"/>
      <c r="HP31" s="189"/>
      <c r="HQ31" s="189"/>
      <c r="HR31" s="189"/>
      <c r="HS31" s="189"/>
      <c r="HT31" s="189"/>
      <c r="HU31" s="189"/>
      <c r="HV31" s="189"/>
      <c r="HW31" s="189"/>
      <c r="HX31" s="189"/>
      <c r="HY31" s="189"/>
      <c r="HZ31" s="189"/>
      <c r="IA31" s="189"/>
      <c r="IB31" s="189"/>
      <c r="IC31" s="189"/>
      <c r="ID31" s="189"/>
      <c r="IE31" s="189"/>
      <c r="IF31" s="189"/>
      <c r="IG31" s="189"/>
      <c r="IH31" s="189"/>
      <c r="II31" s="189"/>
      <c r="IJ31" s="189"/>
      <c r="IK31" s="189"/>
      <c r="IL31" s="189"/>
      <c r="IM31" s="189"/>
      <c r="IN31" s="189"/>
      <c r="IO31" s="189"/>
      <c r="IP31" s="189"/>
      <c r="IQ31" s="189"/>
      <c r="IR31" s="189"/>
      <c r="IS31" s="189"/>
      <c r="IT31" s="189"/>
      <c r="IU31" s="189"/>
      <c r="IV31" s="189"/>
      <c r="IW31" s="189"/>
      <c r="IX31" s="189"/>
      <c r="IY31" s="189"/>
      <c r="IZ31" s="189"/>
      <c r="JA31" s="189"/>
      <c r="JB31" s="189"/>
      <c r="JC31" s="189"/>
      <c r="JD31" s="189"/>
      <c r="JE31" s="189"/>
      <c r="JF31" s="189"/>
      <c r="JG31" s="189"/>
      <c r="JH31" s="189"/>
      <c r="JI31" s="189"/>
      <c r="JJ31" s="189"/>
      <c r="JK31" s="189"/>
      <c r="JL31" s="189"/>
      <c r="JM31" s="189"/>
      <c r="JN31" s="189"/>
      <c r="JO31" s="189"/>
      <c r="JP31" s="189"/>
      <c r="JQ31" s="189"/>
      <c r="JR31" s="189"/>
      <c r="JS31" s="189"/>
      <c r="JT31" s="189"/>
      <c r="JU31" s="189"/>
      <c r="JV31" s="189"/>
      <c r="JW31" s="189"/>
      <c r="JX31" s="189"/>
      <c r="JY31" s="189"/>
      <c r="JZ31" s="189"/>
      <c r="KA31" s="189"/>
      <c r="KB31" s="189"/>
      <c r="KC31" s="189"/>
      <c r="KD31" s="189"/>
      <c r="KE31" s="189"/>
      <c r="KF31" s="189"/>
      <c r="KG31" s="189"/>
      <c r="KH31" s="189"/>
      <c r="KI31" s="189"/>
      <c r="KJ31" s="189"/>
      <c r="KK31" s="189"/>
      <c r="KL31" s="189"/>
      <c r="KM31" s="189"/>
      <c r="KN31" s="189"/>
      <c r="KO31" s="189"/>
      <c r="KP31" s="189"/>
      <c r="KQ31" s="189"/>
      <c r="KR31" s="189"/>
      <c r="KS31" s="189"/>
      <c r="KT31" s="189"/>
      <c r="KU31" s="189"/>
      <c r="KV31" s="189"/>
      <c r="KW31" s="189"/>
      <c r="KX31" s="189"/>
      <c r="KY31" s="189"/>
      <c r="KZ31" s="189"/>
      <c r="LA31" s="189"/>
      <c r="LB31" s="189"/>
      <c r="LC31" s="189"/>
      <c r="LD31" s="189"/>
      <c r="LE31" s="189"/>
      <c r="LF31" s="189"/>
      <c r="LG31" s="189"/>
      <c r="LH31" s="189"/>
      <c r="LI31" s="189"/>
      <c r="LJ31" s="189"/>
      <c r="LK31" s="189"/>
      <c r="LL31" s="189"/>
      <c r="LM31" s="189"/>
      <c r="LN31" s="189"/>
      <c r="LO31" s="189"/>
      <c r="LP31" s="189"/>
      <c r="LQ31" s="189"/>
      <c r="LR31" s="189"/>
      <c r="LS31" s="189"/>
      <c r="LT31" s="189"/>
      <c r="LU31" s="189"/>
      <c r="LV31" s="189"/>
      <c r="LW31" s="189"/>
      <c r="LX31" s="189"/>
      <c r="LY31" s="189"/>
      <c r="LZ31" s="189"/>
      <c r="MA31" s="189"/>
      <c r="MB31" s="189"/>
      <c r="MC31" s="189"/>
      <c r="MD31" s="189"/>
      <c r="ME31" s="189"/>
      <c r="MF31" s="189"/>
      <c r="MG31" s="189"/>
      <c r="MH31" s="189"/>
      <c r="MI31" s="189"/>
      <c r="MJ31" s="189"/>
      <c r="MK31" s="189"/>
      <c r="ML31" s="189"/>
      <c r="MM31" s="189"/>
      <c r="MN31" s="189"/>
      <c r="MO31" s="189"/>
      <c r="MP31" s="189"/>
      <c r="MQ31" s="189"/>
      <c r="MR31" s="189"/>
      <c r="MS31" s="189"/>
      <c r="MT31" s="189"/>
      <c r="MU31" s="189"/>
      <c r="MV31" s="189"/>
      <c r="MW31" s="189"/>
      <c r="MX31" s="189"/>
      <c r="MY31" s="189"/>
      <c r="MZ31" s="189"/>
      <c r="NA31" s="189"/>
      <c r="NB31" s="189"/>
      <c r="NC31" s="189"/>
      <c r="ND31" s="189"/>
      <c r="NE31" s="189"/>
      <c r="NF31" s="189"/>
      <c r="NG31" s="189"/>
      <c r="NH31" s="189"/>
      <c r="NI31" s="189"/>
      <c r="NJ31" s="189"/>
      <c r="NK31" s="189"/>
      <c r="NL31" s="189"/>
      <c r="NM31" s="189"/>
      <c r="NN31" s="189"/>
      <c r="NO31" s="189"/>
      <c r="NP31" s="189"/>
      <c r="NQ31" s="189"/>
      <c r="NR31" s="189"/>
      <c r="NS31" s="189"/>
      <c r="NT31" s="189"/>
      <c r="NU31" s="189"/>
      <c r="NV31" s="189"/>
      <c r="NW31" s="189"/>
      <c r="NX31" s="189"/>
      <c r="NY31" s="189"/>
      <c r="NZ31" s="189"/>
      <c r="OA31" s="189"/>
      <c r="OB31" s="189"/>
      <c r="OC31" s="189"/>
      <c r="OD31" s="189"/>
      <c r="OE31" s="189"/>
      <c r="OF31" s="189"/>
      <c r="OG31" s="189"/>
      <c r="OH31" s="189"/>
      <c r="OI31" s="189"/>
      <c r="OJ31" s="189"/>
      <c r="OK31" s="189"/>
      <c r="OL31" s="189"/>
      <c r="OM31" s="189"/>
      <c r="ON31" s="189"/>
      <c r="OO31" s="189"/>
      <c r="OP31" s="189"/>
      <c r="OQ31" s="189"/>
      <c r="OR31" s="189"/>
      <c r="OS31" s="189"/>
      <c r="OT31" s="189"/>
      <c r="OU31" s="189"/>
      <c r="OV31" s="189"/>
      <c r="OW31" s="189"/>
      <c r="OX31" s="189"/>
      <c r="OY31" s="189"/>
      <c r="OZ31" s="189"/>
      <c r="PA31" s="189"/>
      <c r="PB31" s="189"/>
      <c r="PC31" s="189"/>
      <c r="PD31" s="189"/>
      <c r="PE31" s="189"/>
      <c r="PF31" s="189"/>
      <c r="PG31" s="189"/>
      <c r="PH31" s="189"/>
      <c r="PI31" s="189"/>
      <c r="PJ31" s="189"/>
      <c r="PK31" s="189"/>
      <c r="PL31" s="189"/>
      <c r="PM31" s="189"/>
      <c r="PN31" s="189"/>
      <c r="PO31" s="189"/>
      <c r="PP31" s="189"/>
      <c r="PQ31" s="189"/>
      <c r="PR31" s="189"/>
      <c r="PS31" s="189"/>
      <c r="PT31" s="189"/>
      <c r="PU31" s="189"/>
      <c r="PV31" s="189"/>
      <c r="PW31" s="189"/>
      <c r="PX31" s="189"/>
      <c r="PY31" s="189"/>
      <c r="PZ31" s="189"/>
      <c r="QA31" s="189"/>
      <c r="QB31" s="189"/>
      <c r="QC31" s="189"/>
      <c r="QD31" s="189"/>
      <c r="QE31" s="189"/>
      <c r="QF31" s="189"/>
      <c r="QG31" s="189"/>
      <c r="QH31" s="189"/>
      <c r="QI31" s="189"/>
      <c r="QJ31" s="189"/>
      <c r="QK31" s="189"/>
      <c r="QL31" s="189"/>
      <c r="QM31" s="189"/>
      <c r="QN31" s="189"/>
      <c r="QO31" s="189"/>
      <c r="QP31" s="189"/>
      <c r="QQ31" s="189"/>
      <c r="QR31" s="189"/>
      <c r="QS31" s="189"/>
      <c r="QT31" s="189"/>
      <c r="QU31" s="189"/>
      <c r="QV31" s="189"/>
      <c r="QW31" s="189"/>
      <c r="QX31" s="189"/>
      <c r="QY31" s="189"/>
      <c r="QZ31" s="189"/>
      <c r="RA31" s="189"/>
      <c r="RB31" s="189"/>
      <c r="RC31" s="189"/>
      <c r="RD31" s="189"/>
      <c r="RE31" s="189"/>
      <c r="RF31" s="189"/>
      <c r="RG31" s="189"/>
      <c r="RH31" s="189"/>
      <c r="RI31" s="189"/>
      <c r="RJ31" s="189"/>
      <c r="RK31" s="189"/>
      <c r="RL31" s="189"/>
      <c r="RM31" s="189"/>
      <c r="RN31" s="189"/>
      <c r="RO31" s="189"/>
      <c r="RP31" s="189"/>
      <c r="RQ31" s="189"/>
      <c r="RR31" s="189"/>
      <c r="RS31" s="189"/>
      <c r="RT31" s="189"/>
      <c r="RU31" s="189"/>
      <c r="RV31" s="189"/>
      <c r="RW31" s="189"/>
      <c r="RX31" s="189"/>
      <c r="RY31" s="189"/>
      <c r="RZ31" s="189"/>
      <c r="SA31" s="189"/>
      <c r="SB31" s="189"/>
      <c r="SC31" s="189"/>
      <c r="SD31" s="189"/>
      <c r="SE31" s="189"/>
      <c r="SF31" s="189"/>
      <c r="SG31" s="189"/>
      <c r="SH31" s="189"/>
      <c r="SI31" s="189"/>
      <c r="SJ31" s="189"/>
      <c r="SK31" s="189"/>
      <c r="SL31" s="189"/>
      <c r="SM31" s="189"/>
      <c r="SN31" s="189"/>
      <c r="SO31" s="189"/>
      <c r="SP31" s="189"/>
      <c r="SQ31" s="189"/>
      <c r="SR31" s="189"/>
      <c r="SS31" s="189"/>
      <c r="ST31" s="189"/>
      <c r="SU31" s="189"/>
      <c r="SV31" s="189"/>
      <c r="SW31" s="189"/>
      <c r="SX31" s="189"/>
      <c r="SY31" s="189"/>
      <c r="SZ31" s="189"/>
      <c r="TA31" s="189"/>
      <c r="TB31" s="189"/>
      <c r="TC31" s="189"/>
      <c r="TD31" s="189"/>
      <c r="TE31" s="189"/>
      <c r="TF31" s="189"/>
      <c r="TG31" s="189"/>
      <c r="TH31" s="189"/>
      <c r="TI31" s="189"/>
      <c r="TJ31" s="189"/>
      <c r="TK31" s="189"/>
      <c r="TL31" s="189"/>
      <c r="TM31" s="189"/>
      <c r="TN31" s="189"/>
      <c r="TO31" s="189"/>
      <c r="TP31" s="189"/>
      <c r="TQ31" s="189"/>
      <c r="TR31" s="189"/>
      <c r="TS31" s="189"/>
      <c r="TT31" s="189"/>
      <c r="TU31" s="189"/>
      <c r="TV31" s="189"/>
      <c r="TW31" s="189"/>
      <c r="TX31" s="189"/>
      <c r="TY31" s="189"/>
      <c r="TZ31" s="189"/>
      <c r="UA31" s="189"/>
      <c r="UB31" s="189"/>
      <c r="UC31" s="189"/>
      <c r="UD31" s="189"/>
      <c r="UE31" s="189"/>
      <c r="UF31" s="189"/>
      <c r="UG31" s="189"/>
      <c r="UH31" s="189"/>
      <c r="UI31" s="189"/>
      <c r="UJ31" s="189"/>
      <c r="UK31" s="189"/>
      <c r="UL31" s="189"/>
      <c r="UM31" s="189"/>
      <c r="UN31" s="189"/>
      <c r="UO31" s="189"/>
      <c r="UP31" s="189"/>
      <c r="UQ31" s="189"/>
      <c r="UR31" s="189"/>
      <c r="US31" s="189"/>
      <c r="UT31" s="189"/>
      <c r="UU31" s="189"/>
      <c r="UV31" s="189"/>
      <c r="UW31" s="189"/>
      <c r="UX31" s="189"/>
      <c r="UY31" s="189"/>
      <c r="UZ31" s="189"/>
      <c r="VA31" s="189"/>
      <c r="VB31" s="189"/>
      <c r="VC31" s="189"/>
      <c r="VD31" s="189"/>
      <c r="VE31" s="189"/>
      <c r="VF31" s="189"/>
      <c r="VG31" s="189"/>
      <c r="VH31" s="189"/>
      <c r="VI31" s="189"/>
      <c r="VJ31" s="189"/>
      <c r="VK31" s="189"/>
      <c r="VL31" s="189"/>
      <c r="VM31" s="189"/>
      <c r="VN31" s="189"/>
      <c r="VO31" s="189"/>
      <c r="VP31" s="189"/>
      <c r="VQ31" s="189"/>
      <c r="VR31" s="189"/>
      <c r="VS31" s="189"/>
      <c r="VT31" s="189"/>
      <c r="VU31" s="189"/>
      <c r="VV31" s="189"/>
      <c r="VW31" s="189"/>
      <c r="VX31" s="189"/>
      <c r="VY31" s="189"/>
      <c r="VZ31" s="189"/>
      <c r="WA31" s="189"/>
      <c r="WB31" s="189"/>
      <c r="WC31" s="189"/>
      <c r="WD31" s="189"/>
      <c r="WE31" s="189"/>
      <c r="WF31" s="189"/>
      <c r="WG31" s="189"/>
      <c r="WH31" s="189"/>
      <c r="WI31" s="189"/>
      <c r="WJ31" s="189"/>
      <c r="WK31" s="189"/>
      <c r="WL31" s="189"/>
      <c r="WM31" s="189"/>
      <c r="WN31" s="189"/>
      <c r="WO31" s="189"/>
      <c r="WP31" s="189"/>
      <c r="WQ31" s="189"/>
      <c r="WR31" s="189"/>
      <c r="WS31" s="189"/>
      <c r="WT31" s="189"/>
      <c r="WU31" s="189"/>
      <c r="WV31" s="189"/>
      <c r="WW31" s="189"/>
      <c r="WX31" s="189"/>
      <c r="WY31" s="189"/>
      <c r="WZ31" s="189"/>
      <c r="XA31" s="189"/>
      <c r="XB31" s="189"/>
      <c r="XC31" s="189"/>
      <c r="XD31" s="189"/>
      <c r="XE31" s="189"/>
      <c r="XF31" s="189"/>
      <c r="XG31" s="189"/>
      <c r="XH31" s="189"/>
      <c r="XI31" s="189"/>
      <c r="XJ31" s="189"/>
      <c r="XK31" s="189"/>
      <c r="XL31" s="189"/>
      <c r="XM31" s="189"/>
      <c r="XN31" s="189"/>
      <c r="XO31" s="189"/>
      <c r="XP31" s="189"/>
      <c r="XQ31" s="189"/>
      <c r="XR31" s="189"/>
      <c r="XS31" s="189"/>
      <c r="XT31" s="189"/>
      <c r="XU31" s="189"/>
      <c r="XV31" s="189"/>
      <c r="XW31" s="189"/>
      <c r="XX31" s="189"/>
      <c r="XY31" s="189"/>
      <c r="XZ31" s="189"/>
      <c r="YA31" s="189"/>
      <c r="YB31" s="189"/>
      <c r="YC31" s="189"/>
      <c r="YD31" s="189"/>
      <c r="YE31" s="189"/>
      <c r="YF31" s="189"/>
      <c r="YG31" s="189"/>
      <c r="YH31" s="189"/>
      <c r="YI31" s="189"/>
      <c r="YJ31" s="189"/>
      <c r="YK31" s="189"/>
      <c r="YL31" s="189"/>
      <c r="YM31" s="189"/>
      <c r="YN31" s="189"/>
      <c r="YO31" s="189"/>
      <c r="YP31" s="189"/>
      <c r="YQ31" s="189"/>
      <c r="YR31" s="189"/>
      <c r="YS31" s="189"/>
      <c r="YT31" s="189"/>
      <c r="YU31" s="189"/>
      <c r="YV31" s="189"/>
      <c r="YW31" s="189"/>
      <c r="YX31" s="189"/>
      <c r="YY31" s="189"/>
      <c r="YZ31" s="189"/>
      <c r="ZA31" s="189"/>
      <c r="ZB31" s="189"/>
      <c r="ZC31" s="189"/>
      <c r="ZD31" s="189"/>
      <c r="ZE31" s="189"/>
      <c r="ZF31" s="189"/>
      <c r="ZG31" s="189"/>
      <c r="ZH31" s="189"/>
      <c r="ZI31" s="189"/>
      <c r="ZJ31" s="189"/>
      <c r="ZK31" s="189"/>
      <c r="ZL31" s="189"/>
      <c r="ZM31" s="189"/>
      <c r="ZN31" s="189"/>
      <c r="ZO31" s="189"/>
      <c r="ZP31" s="189"/>
      <c r="ZQ31" s="189"/>
      <c r="ZR31" s="189"/>
      <c r="ZS31" s="189"/>
      <c r="ZT31" s="189"/>
      <c r="ZU31" s="189"/>
      <c r="ZV31" s="189"/>
      <c r="ZW31" s="189"/>
      <c r="ZX31" s="189"/>
      <c r="ZY31" s="189"/>
      <c r="ZZ31" s="189"/>
      <c r="AAA31" s="189"/>
      <c r="AAB31" s="189"/>
      <c r="AAC31" s="189"/>
      <c r="AAD31" s="189"/>
      <c r="AAE31" s="189"/>
      <c r="AAF31" s="189"/>
      <c r="AAG31" s="189"/>
      <c r="AAH31" s="189"/>
      <c r="AAI31" s="189"/>
      <c r="AAJ31" s="189"/>
      <c r="AAK31" s="189"/>
      <c r="AAL31" s="189"/>
      <c r="AAM31" s="189"/>
      <c r="AAN31" s="189"/>
      <c r="AAO31" s="189"/>
      <c r="AAP31" s="189"/>
      <c r="AAQ31" s="189"/>
      <c r="AAR31" s="189"/>
      <c r="AAS31" s="189"/>
      <c r="AAT31" s="189"/>
      <c r="AAU31" s="189"/>
      <c r="AAV31" s="189"/>
      <c r="AAW31" s="189"/>
      <c r="AAX31" s="189"/>
      <c r="AAY31" s="189"/>
      <c r="AAZ31" s="189"/>
      <c r="ABA31" s="189"/>
      <c r="ABB31" s="189"/>
      <c r="ABC31" s="189"/>
      <c r="ABD31" s="189"/>
      <c r="ABE31" s="189"/>
      <c r="ABF31" s="189"/>
      <c r="ABG31" s="189"/>
      <c r="ABH31" s="189"/>
      <c r="ABI31" s="189"/>
      <c r="ABJ31" s="189"/>
      <c r="ABK31" s="189"/>
      <c r="ABL31" s="189"/>
      <c r="ABM31" s="189"/>
      <c r="ABN31" s="189"/>
      <c r="ABO31" s="189"/>
      <c r="ABP31" s="189"/>
      <c r="ABQ31" s="189"/>
      <c r="ABR31" s="189"/>
      <c r="ABS31" s="189"/>
      <c r="ABT31" s="189"/>
      <c r="ABU31" s="189"/>
      <c r="ABV31" s="189"/>
      <c r="ABW31" s="189"/>
      <c r="ABX31" s="189"/>
      <c r="ABY31" s="189"/>
      <c r="ABZ31" s="189"/>
      <c r="ACA31" s="189"/>
      <c r="ACB31" s="189"/>
      <c r="ACC31" s="189"/>
      <c r="ACD31" s="189"/>
      <c r="ACE31" s="189"/>
      <c r="ACF31" s="189"/>
      <c r="ACG31" s="189"/>
      <c r="ACH31" s="189"/>
      <c r="ACI31" s="189"/>
      <c r="ACJ31" s="189"/>
      <c r="ACK31" s="189"/>
      <c r="ACL31" s="189"/>
      <c r="ACM31" s="189"/>
      <c r="ACN31" s="189"/>
      <c r="ACO31" s="189"/>
      <c r="ACP31" s="189"/>
      <c r="ACQ31" s="189"/>
      <c r="ACR31" s="189"/>
      <c r="ACS31" s="189"/>
      <c r="ACT31" s="189"/>
      <c r="ACU31" s="189"/>
      <c r="ACV31" s="189"/>
      <c r="ACW31" s="189"/>
      <c r="ACX31" s="189"/>
      <c r="ACY31" s="189"/>
      <c r="ACZ31" s="189"/>
      <c r="ADA31" s="189"/>
      <c r="ADB31" s="189"/>
      <c r="ADC31" s="189"/>
      <c r="ADD31" s="189"/>
      <c r="ADE31" s="189"/>
      <c r="ADF31" s="189"/>
      <c r="ADG31" s="189"/>
      <c r="ADH31" s="189"/>
      <c r="ADI31" s="189"/>
      <c r="ADJ31" s="189"/>
      <c r="ADK31" s="189"/>
      <c r="ADL31" s="189"/>
      <c r="ADM31" s="189"/>
      <c r="ADN31" s="189"/>
      <c r="ADO31" s="189"/>
      <c r="ADP31" s="189"/>
      <c r="ADQ31" s="189"/>
      <c r="ADR31" s="189"/>
      <c r="ADS31" s="189"/>
      <c r="ADT31" s="189"/>
      <c r="ADU31" s="189"/>
      <c r="ADV31" s="189"/>
      <c r="ADW31" s="189"/>
      <c r="ADX31" s="189"/>
      <c r="ADY31" s="189"/>
      <c r="ADZ31" s="189"/>
      <c r="AEA31" s="189"/>
      <c r="AEB31" s="189"/>
      <c r="AEC31" s="189"/>
      <c r="AED31" s="189"/>
      <c r="AEE31" s="189"/>
      <c r="AEF31" s="189"/>
      <c r="AEG31" s="189"/>
      <c r="AEH31" s="189"/>
      <c r="AEI31" s="189"/>
      <c r="AEJ31" s="189"/>
      <c r="AEK31" s="189"/>
      <c r="AEL31" s="189"/>
      <c r="AEM31" s="189"/>
      <c r="AEN31" s="189"/>
      <c r="AEO31" s="189"/>
      <c r="AEP31" s="189"/>
      <c r="AEQ31" s="189"/>
      <c r="AER31" s="189"/>
      <c r="AES31" s="189"/>
      <c r="AET31" s="189"/>
      <c r="AEU31" s="189"/>
      <c r="AEV31" s="189"/>
      <c r="AEW31" s="189"/>
      <c r="AEX31" s="189"/>
      <c r="AEY31" s="189"/>
      <c r="AEZ31" s="189"/>
      <c r="AFA31" s="189"/>
      <c r="AFB31" s="189"/>
      <c r="AFC31" s="189"/>
      <c r="AFD31" s="189"/>
      <c r="AFE31" s="189"/>
      <c r="AFF31" s="189"/>
      <c r="AFG31" s="189"/>
      <c r="AFH31" s="189"/>
      <c r="AFI31" s="189"/>
      <c r="AFJ31" s="189"/>
      <c r="AFK31" s="189"/>
      <c r="AFL31" s="189"/>
      <c r="AFM31" s="189"/>
      <c r="AFN31" s="189"/>
      <c r="AFO31" s="189"/>
      <c r="AFP31" s="189"/>
      <c r="AFQ31" s="189"/>
      <c r="AFR31" s="189"/>
      <c r="AFS31" s="189"/>
      <c r="AFT31" s="189"/>
      <c r="AFU31" s="189"/>
      <c r="AFV31" s="189"/>
      <c r="AFW31" s="189"/>
      <c r="AFX31" s="189"/>
      <c r="AFY31" s="189"/>
      <c r="AFZ31" s="189"/>
      <c r="AGA31" s="189"/>
      <c r="AGB31" s="189"/>
      <c r="AGC31" s="189"/>
      <c r="AGD31" s="189"/>
      <c r="AGE31" s="189"/>
      <c r="AGF31" s="189"/>
      <c r="AGG31" s="189"/>
      <c r="AGH31" s="189"/>
      <c r="AGI31" s="189"/>
      <c r="AGJ31" s="189"/>
      <c r="AGK31" s="189"/>
      <c r="AGL31" s="189"/>
      <c r="AGM31" s="189"/>
      <c r="AGN31" s="189"/>
      <c r="AGO31" s="189"/>
      <c r="AGP31" s="189"/>
      <c r="AGQ31" s="189"/>
      <c r="AGR31" s="189"/>
      <c r="AGS31" s="189"/>
      <c r="AGT31" s="189"/>
      <c r="AGU31" s="189"/>
      <c r="AGV31" s="189"/>
      <c r="AGW31" s="189"/>
      <c r="AGX31" s="189"/>
      <c r="AGY31" s="189"/>
      <c r="AGZ31" s="189"/>
      <c r="AHA31" s="189"/>
      <c r="AHB31" s="189"/>
      <c r="AHC31" s="189"/>
      <c r="AHD31" s="189"/>
      <c r="AHE31" s="189"/>
    </row>
    <row r="32" spans="1:889" s="84" customFormat="1" x14ac:dyDescent="0.2">
      <c r="A32" s="72"/>
      <c r="B32" s="137"/>
      <c r="C32" s="76"/>
      <c r="D32" s="76"/>
      <c r="E32" s="33"/>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89"/>
      <c r="BG32" s="189"/>
      <c r="BH32" s="189"/>
      <c r="BI32" s="189"/>
      <c r="BJ32" s="189"/>
      <c r="BK32" s="189"/>
      <c r="BL32" s="189"/>
      <c r="BM32" s="189"/>
      <c r="BN32" s="189"/>
      <c r="BO32" s="189"/>
      <c r="BP32" s="189"/>
      <c r="BQ32" s="189"/>
      <c r="BR32" s="189"/>
      <c r="BS32" s="189"/>
      <c r="BT32" s="189"/>
      <c r="BU32" s="189"/>
      <c r="BV32" s="189"/>
      <c r="BW32" s="189"/>
      <c r="BX32" s="189"/>
      <c r="BY32" s="189"/>
      <c r="BZ32" s="189"/>
      <c r="CA32" s="189"/>
      <c r="CB32" s="189"/>
      <c r="CC32" s="189"/>
      <c r="CD32" s="189"/>
      <c r="CE32" s="189"/>
      <c r="CF32" s="189"/>
      <c r="CG32" s="189"/>
      <c r="CH32" s="189"/>
      <c r="CI32" s="189"/>
      <c r="CJ32" s="189"/>
      <c r="CK32" s="189"/>
      <c r="CL32" s="189"/>
      <c r="CM32" s="189"/>
      <c r="CN32" s="189"/>
      <c r="CO32" s="189"/>
      <c r="CP32" s="189"/>
      <c r="CQ32" s="189"/>
      <c r="CR32" s="189"/>
      <c r="CS32" s="189"/>
      <c r="CT32" s="189"/>
      <c r="CU32" s="189"/>
      <c r="CV32" s="189"/>
      <c r="CW32" s="189"/>
      <c r="CX32" s="189"/>
      <c r="CY32" s="189"/>
      <c r="CZ32" s="189"/>
      <c r="DA32" s="189"/>
      <c r="DB32" s="189"/>
      <c r="DC32" s="189"/>
      <c r="DD32" s="189"/>
      <c r="DE32" s="189"/>
      <c r="DF32" s="189"/>
      <c r="DG32" s="189"/>
      <c r="DH32" s="189"/>
      <c r="DI32" s="189"/>
      <c r="DJ32" s="189"/>
      <c r="DK32" s="189"/>
      <c r="DL32" s="189"/>
      <c r="DM32" s="189"/>
      <c r="DN32" s="189"/>
      <c r="DO32" s="189"/>
      <c r="DP32" s="189"/>
      <c r="DQ32" s="189"/>
      <c r="DR32" s="189"/>
      <c r="DS32" s="189"/>
      <c r="DT32" s="189"/>
      <c r="DU32" s="189"/>
      <c r="DV32" s="189"/>
      <c r="DW32" s="189"/>
      <c r="DX32" s="189"/>
      <c r="DY32" s="189"/>
      <c r="DZ32" s="189"/>
      <c r="EA32" s="189"/>
      <c r="EB32" s="189"/>
      <c r="EC32" s="189"/>
      <c r="ED32" s="189"/>
      <c r="EE32" s="189"/>
      <c r="EF32" s="189"/>
      <c r="EG32" s="189"/>
      <c r="EH32" s="189"/>
      <c r="EI32" s="189"/>
      <c r="EJ32" s="189"/>
      <c r="EK32" s="189"/>
      <c r="EL32" s="189"/>
      <c r="EM32" s="189"/>
      <c r="EN32" s="189"/>
      <c r="EO32" s="189"/>
      <c r="EP32" s="189"/>
      <c r="EQ32" s="189"/>
      <c r="ER32" s="189"/>
      <c r="ES32" s="189"/>
      <c r="ET32" s="189"/>
      <c r="EU32" s="189"/>
      <c r="EV32" s="189"/>
      <c r="EW32" s="189"/>
      <c r="EX32" s="189"/>
      <c r="EY32" s="189"/>
      <c r="EZ32" s="189"/>
      <c r="FA32" s="189"/>
      <c r="FB32" s="189"/>
      <c r="FC32" s="189"/>
      <c r="FD32" s="189"/>
      <c r="FE32" s="189"/>
      <c r="FF32" s="189"/>
      <c r="FG32" s="189"/>
      <c r="FH32" s="189"/>
      <c r="FI32" s="189"/>
      <c r="FJ32" s="189"/>
      <c r="FK32" s="189"/>
      <c r="FL32" s="189"/>
      <c r="FM32" s="189"/>
      <c r="FN32" s="189"/>
      <c r="FO32" s="189"/>
      <c r="FP32" s="189"/>
      <c r="FQ32" s="189"/>
      <c r="FR32" s="189"/>
      <c r="FS32" s="189"/>
      <c r="FT32" s="189"/>
      <c r="FU32" s="189"/>
      <c r="FV32" s="189"/>
      <c r="FW32" s="189"/>
      <c r="FX32" s="189"/>
      <c r="FY32" s="189"/>
      <c r="FZ32" s="189"/>
      <c r="GA32" s="189"/>
      <c r="GB32" s="189"/>
      <c r="GC32" s="189"/>
      <c r="GD32" s="189"/>
      <c r="GE32" s="189"/>
      <c r="GF32" s="189"/>
      <c r="GG32" s="189"/>
      <c r="GH32" s="189"/>
      <c r="GI32" s="189"/>
      <c r="GJ32" s="189"/>
      <c r="GK32" s="189"/>
      <c r="GL32" s="189"/>
      <c r="GM32" s="189"/>
      <c r="GN32" s="189"/>
      <c r="GO32" s="189"/>
      <c r="GP32" s="189"/>
      <c r="GQ32" s="189"/>
      <c r="GR32" s="189"/>
      <c r="GS32" s="189"/>
      <c r="GT32" s="189"/>
      <c r="GU32" s="189"/>
      <c r="GV32" s="189"/>
      <c r="GW32" s="189"/>
      <c r="GX32" s="189"/>
      <c r="GY32" s="189"/>
      <c r="GZ32" s="189"/>
      <c r="HA32" s="189"/>
      <c r="HB32" s="189"/>
      <c r="HC32" s="189"/>
      <c r="HD32" s="189"/>
      <c r="HE32" s="189"/>
      <c r="HF32" s="189"/>
      <c r="HG32" s="189"/>
      <c r="HH32" s="189"/>
      <c r="HI32" s="189"/>
      <c r="HJ32" s="189"/>
      <c r="HK32" s="189"/>
      <c r="HL32" s="189"/>
      <c r="HM32" s="189"/>
      <c r="HN32" s="189"/>
      <c r="HO32" s="189"/>
      <c r="HP32" s="189"/>
      <c r="HQ32" s="189"/>
      <c r="HR32" s="189"/>
      <c r="HS32" s="189"/>
      <c r="HT32" s="189"/>
      <c r="HU32" s="189"/>
      <c r="HV32" s="189"/>
      <c r="HW32" s="189"/>
      <c r="HX32" s="189"/>
      <c r="HY32" s="189"/>
      <c r="HZ32" s="189"/>
      <c r="IA32" s="189"/>
      <c r="IB32" s="189"/>
      <c r="IC32" s="189"/>
      <c r="ID32" s="189"/>
      <c r="IE32" s="189"/>
      <c r="IF32" s="189"/>
      <c r="IG32" s="189"/>
      <c r="IH32" s="189"/>
      <c r="II32" s="189"/>
      <c r="IJ32" s="189"/>
      <c r="IK32" s="189"/>
      <c r="IL32" s="189"/>
      <c r="IM32" s="189"/>
      <c r="IN32" s="189"/>
      <c r="IO32" s="189"/>
      <c r="IP32" s="189"/>
      <c r="IQ32" s="189"/>
      <c r="IR32" s="189"/>
      <c r="IS32" s="189"/>
      <c r="IT32" s="189"/>
      <c r="IU32" s="189"/>
      <c r="IV32" s="189"/>
      <c r="IW32" s="189"/>
      <c r="IX32" s="189"/>
      <c r="IY32" s="189"/>
      <c r="IZ32" s="189"/>
      <c r="JA32" s="189"/>
      <c r="JB32" s="189"/>
      <c r="JC32" s="189"/>
      <c r="JD32" s="189"/>
      <c r="JE32" s="189"/>
      <c r="JF32" s="189"/>
      <c r="JG32" s="189"/>
      <c r="JH32" s="189"/>
      <c r="JI32" s="189"/>
      <c r="JJ32" s="189"/>
      <c r="JK32" s="189"/>
      <c r="JL32" s="189"/>
      <c r="JM32" s="189"/>
      <c r="JN32" s="189"/>
      <c r="JO32" s="189"/>
      <c r="JP32" s="189"/>
      <c r="JQ32" s="189"/>
      <c r="JR32" s="189"/>
      <c r="JS32" s="189"/>
      <c r="JT32" s="189"/>
      <c r="JU32" s="189"/>
      <c r="JV32" s="189"/>
      <c r="JW32" s="189"/>
      <c r="JX32" s="189"/>
      <c r="JY32" s="189"/>
      <c r="JZ32" s="189"/>
      <c r="KA32" s="189"/>
      <c r="KB32" s="189"/>
      <c r="KC32" s="189"/>
      <c r="KD32" s="189"/>
      <c r="KE32" s="189"/>
      <c r="KF32" s="189"/>
      <c r="KG32" s="189"/>
      <c r="KH32" s="189"/>
      <c r="KI32" s="189"/>
      <c r="KJ32" s="189"/>
      <c r="KK32" s="189"/>
      <c r="KL32" s="189"/>
      <c r="KM32" s="189"/>
      <c r="KN32" s="189"/>
      <c r="KO32" s="189"/>
      <c r="KP32" s="189"/>
      <c r="KQ32" s="189"/>
      <c r="KR32" s="189"/>
      <c r="KS32" s="189"/>
      <c r="KT32" s="189"/>
      <c r="KU32" s="189"/>
      <c r="KV32" s="189"/>
      <c r="KW32" s="189"/>
      <c r="KX32" s="189"/>
      <c r="KY32" s="189"/>
      <c r="KZ32" s="189"/>
      <c r="LA32" s="189"/>
      <c r="LB32" s="189"/>
      <c r="LC32" s="189"/>
      <c r="LD32" s="189"/>
      <c r="LE32" s="189"/>
      <c r="LF32" s="189"/>
      <c r="LG32" s="189"/>
      <c r="LH32" s="189"/>
      <c r="LI32" s="189"/>
      <c r="LJ32" s="189"/>
      <c r="LK32" s="189"/>
      <c r="LL32" s="189"/>
      <c r="LM32" s="189"/>
      <c r="LN32" s="189"/>
      <c r="LO32" s="189"/>
      <c r="LP32" s="189"/>
      <c r="LQ32" s="189"/>
      <c r="LR32" s="189"/>
      <c r="LS32" s="189"/>
      <c r="LT32" s="189"/>
      <c r="LU32" s="189"/>
      <c r="LV32" s="189"/>
      <c r="LW32" s="189"/>
      <c r="LX32" s="189"/>
      <c r="LY32" s="189"/>
      <c r="LZ32" s="189"/>
      <c r="MA32" s="189"/>
      <c r="MB32" s="189"/>
      <c r="MC32" s="189"/>
      <c r="MD32" s="189"/>
      <c r="ME32" s="189"/>
      <c r="MF32" s="189"/>
      <c r="MG32" s="189"/>
      <c r="MH32" s="189"/>
      <c r="MI32" s="189"/>
      <c r="MJ32" s="189"/>
      <c r="MK32" s="189"/>
      <c r="ML32" s="189"/>
      <c r="MM32" s="189"/>
      <c r="MN32" s="189"/>
      <c r="MO32" s="189"/>
      <c r="MP32" s="189"/>
      <c r="MQ32" s="189"/>
      <c r="MR32" s="189"/>
      <c r="MS32" s="189"/>
      <c r="MT32" s="189"/>
      <c r="MU32" s="189"/>
      <c r="MV32" s="189"/>
      <c r="MW32" s="189"/>
      <c r="MX32" s="189"/>
      <c r="MY32" s="189"/>
      <c r="MZ32" s="189"/>
      <c r="NA32" s="189"/>
      <c r="NB32" s="189"/>
      <c r="NC32" s="189"/>
      <c r="ND32" s="189"/>
      <c r="NE32" s="189"/>
      <c r="NF32" s="189"/>
      <c r="NG32" s="189"/>
      <c r="NH32" s="189"/>
      <c r="NI32" s="189"/>
      <c r="NJ32" s="189"/>
      <c r="NK32" s="189"/>
      <c r="NL32" s="189"/>
      <c r="NM32" s="189"/>
      <c r="NN32" s="189"/>
      <c r="NO32" s="189"/>
      <c r="NP32" s="189"/>
      <c r="NQ32" s="189"/>
      <c r="NR32" s="189"/>
      <c r="NS32" s="189"/>
      <c r="NT32" s="189"/>
      <c r="NU32" s="189"/>
      <c r="NV32" s="189"/>
      <c r="NW32" s="189"/>
      <c r="NX32" s="189"/>
      <c r="NY32" s="189"/>
      <c r="NZ32" s="189"/>
      <c r="OA32" s="189"/>
      <c r="OB32" s="189"/>
      <c r="OC32" s="189"/>
      <c r="OD32" s="189"/>
      <c r="OE32" s="189"/>
      <c r="OF32" s="189"/>
      <c r="OG32" s="189"/>
      <c r="OH32" s="189"/>
      <c r="OI32" s="189"/>
      <c r="OJ32" s="189"/>
      <c r="OK32" s="189"/>
      <c r="OL32" s="189"/>
      <c r="OM32" s="189"/>
      <c r="ON32" s="189"/>
      <c r="OO32" s="189"/>
      <c r="OP32" s="189"/>
      <c r="OQ32" s="189"/>
      <c r="OR32" s="189"/>
      <c r="OS32" s="189"/>
      <c r="OT32" s="189"/>
      <c r="OU32" s="189"/>
      <c r="OV32" s="189"/>
      <c r="OW32" s="189"/>
      <c r="OX32" s="189"/>
      <c r="OY32" s="189"/>
      <c r="OZ32" s="189"/>
      <c r="PA32" s="189"/>
      <c r="PB32" s="189"/>
      <c r="PC32" s="189"/>
      <c r="PD32" s="189"/>
      <c r="PE32" s="189"/>
      <c r="PF32" s="189"/>
      <c r="PG32" s="189"/>
      <c r="PH32" s="189"/>
      <c r="PI32" s="189"/>
      <c r="PJ32" s="189"/>
      <c r="PK32" s="189"/>
      <c r="PL32" s="189"/>
      <c r="PM32" s="189"/>
      <c r="PN32" s="189"/>
      <c r="PO32" s="189"/>
      <c r="PP32" s="189"/>
      <c r="PQ32" s="189"/>
      <c r="PR32" s="189"/>
      <c r="PS32" s="189"/>
      <c r="PT32" s="189"/>
      <c r="PU32" s="189"/>
      <c r="PV32" s="189"/>
      <c r="PW32" s="189"/>
      <c r="PX32" s="189"/>
      <c r="PY32" s="189"/>
      <c r="PZ32" s="189"/>
      <c r="QA32" s="189"/>
      <c r="QB32" s="189"/>
      <c r="QC32" s="189"/>
      <c r="QD32" s="189"/>
      <c r="QE32" s="189"/>
      <c r="QF32" s="189"/>
      <c r="QG32" s="189"/>
      <c r="QH32" s="189"/>
      <c r="QI32" s="189"/>
      <c r="QJ32" s="189"/>
      <c r="QK32" s="189"/>
      <c r="QL32" s="189"/>
      <c r="QM32" s="189"/>
      <c r="QN32" s="189"/>
      <c r="QO32" s="189"/>
      <c r="QP32" s="189"/>
      <c r="QQ32" s="189"/>
      <c r="QR32" s="189"/>
      <c r="QS32" s="189"/>
      <c r="QT32" s="189"/>
      <c r="QU32" s="189"/>
      <c r="QV32" s="189"/>
      <c r="QW32" s="189"/>
      <c r="QX32" s="189"/>
      <c r="QY32" s="189"/>
      <c r="QZ32" s="189"/>
      <c r="RA32" s="189"/>
      <c r="RB32" s="189"/>
      <c r="RC32" s="189"/>
      <c r="RD32" s="189"/>
      <c r="RE32" s="189"/>
      <c r="RF32" s="189"/>
      <c r="RG32" s="189"/>
      <c r="RH32" s="189"/>
      <c r="RI32" s="189"/>
      <c r="RJ32" s="189"/>
      <c r="RK32" s="189"/>
      <c r="RL32" s="189"/>
      <c r="RM32" s="189"/>
      <c r="RN32" s="189"/>
      <c r="RO32" s="189"/>
      <c r="RP32" s="189"/>
      <c r="RQ32" s="189"/>
      <c r="RR32" s="189"/>
      <c r="RS32" s="189"/>
      <c r="RT32" s="189"/>
      <c r="RU32" s="189"/>
      <c r="RV32" s="189"/>
      <c r="RW32" s="189"/>
      <c r="RX32" s="189"/>
      <c r="RY32" s="189"/>
      <c r="RZ32" s="189"/>
      <c r="SA32" s="189"/>
      <c r="SB32" s="189"/>
      <c r="SC32" s="189"/>
      <c r="SD32" s="189"/>
      <c r="SE32" s="189"/>
      <c r="SF32" s="189"/>
      <c r="SG32" s="189"/>
      <c r="SH32" s="189"/>
      <c r="SI32" s="189"/>
      <c r="SJ32" s="189"/>
      <c r="SK32" s="189"/>
      <c r="SL32" s="189"/>
      <c r="SM32" s="189"/>
      <c r="SN32" s="189"/>
      <c r="SO32" s="189"/>
      <c r="SP32" s="189"/>
      <c r="SQ32" s="189"/>
      <c r="SR32" s="189"/>
      <c r="SS32" s="189"/>
      <c r="ST32" s="189"/>
      <c r="SU32" s="189"/>
      <c r="SV32" s="189"/>
      <c r="SW32" s="189"/>
      <c r="SX32" s="189"/>
      <c r="SY32" s="189"/>
      <c r="SZ32" s="189"/>
      <c r="TA32" s="189"/>
      <c r="TB32" s="189"/>
      <c r="TC32" s="189"/>
      <c r="TD32" s="189"/>
      <c r="TE32" s="189"/>
      <c r="TF32" s="189"/>
      <c r="TG32" s="189"/>
      <c r="TH32" s="189"/>
      <c r="TI32" s="189"/>
      <c r="TJ32" s="189"/>
      <c r="TK32" s="189"/>
      <c r="TL32" s="189"/>
      <c r="TM32" s="189"/>
      <c r="TN32" s="189"/>
      <c r="TO32" s="189"/>
      <c r="TP32" s="189"/>
      <c r="TQ32" s="189"/>
      <c r="TR32" s="189"/>
      <c r="TS32" s="189"/>
      <c r="TT32" s="189"/>
      <c r="TU32" s="189"/>
      <c r="TV32" s="189"/>
      <c r="TW32" s="189"/>
      <c r="TX32" s="189"/>
      <c r="TY32" s="189"/>
      <c r="TZ32" s="189"/>
      <c r="UA32" s="189"/>
      <c r="UB32" s="189"/>
      <c r="UC32" s="189"/>
      <c r="UD32" s="189"/>
      <c r="UE32" s="189"/>
      <c r="UF32" s="189"/>
      <c r="UG32" s="189"/>
      <c r="UH32" s="189"/>
      <c r="UI32" s="189"/>
      <c r="UJ32" s="189"/>
      <c r="UK32" s="189"/>
      <c r="UL32" s="189"/>
      <c r="UM32" s="189"/>
      <c r="UN32" s="189"/>
      <c r="UO32" s="189"/>
      <c r="UP32" s="189"/>
      <c r="UQ32" s="189"/>
      <c r="UR32" s="189"/>
      <c r="US32" s="189"/>
      <c r="UT32" s="189"/>
      <c r="UU32" s="189"/>
      <c r="UV32" s="189"/>
      <c r="UW32" s="189"/>
      <c r="UX32" s="189"/>
      <c r="UY32" s="189"/>
      <c r="UZ32" s="189"/>
      <c r="VA32" s="189"/>
      <c r="VB32" s="189"/>
      <c r="VC32" s="189"/>
      <c r="VD32" s="189"/>
      <c r="VE32" s="189"/>
      <c r="VF32" s="189"/>
      <c r="VG32" s="189"/>
      <c r="VH32" s="189"/>
      <c r="VI32" s="189"/>
      <c r="VJ32" s="189"/>
      <c r="VK32" s="189"/>
      <c r="VL32" s="189"/>
      <c r="VM32" s="189"/>
      <c r="VN32" s="189"/>
      <c r="VO32" s="189"/>
      <c r="VP32" s="189"/>
      <c r="VQ32" s="189"/>
      <c r="VR32" s="189"/>
      <c r="VS32" s="189"/>
      <c r="VT32" s="189"/>
      <c r="VU32" s="189"/>
      <c r="VV32" s="189"/>
      <c r="VW32" s="189"/>
      <c r="VX32" s="189"/>
      <c r="VY32" s="189"/>
      <c r="VZ32" s="189"/>
      <c r="WA32" s="189"/>
      <c r="WB32" s="189"/>
      <c r="WC32" s="189"/>
      <c r="WD32" s="189"/>
      <c r="WE32" s="189"/>
      <c r="WF32" s="189"/>
      <c r="WG32" s="189"/>
      <c r="WH32" s="189"/>
      <c r="WI32" s="189"/>
      <c r="WJ32" s="189"/>
      <c r="WK32" s="189"/>
      <c r="WL32" s="189"/>
      <c r="WM32" s="189"/>
      <c r="WN32" s="189"/>
      <c r="WO32" s="189"/>
      <c r="WP32" s="189"/>
      <c r="WQ32" s="189"/>
      <c r="WR32" s="189"/>
      <c r="WS32" s="189"/>
      <c r="WT32" s="189"/>
      <c r="WU32" s="189"/>
      <c r="WV32" s="189"/>
      <c r="WW32" s="189"/>
      <c r="WX32" s="189"/>
      <c r="WY32" s="189"/>
      <c r="WZ32" s="189"/>
      <c r="XA32" s="189"/>
      <c r="XB32" s="189"/>
      <c r="XC32" s="189"/>
      <c r="XD32" s="189"/>
      <c r="XE32" s="189"/>
      <c r="XF32" s="189"/>
      <c r="XG32" s="189"/>
      <c r="XH32" s="189"/>
      <c r="XI32" s="189"/>
      <c r="XJ32" s="189"/>
      <c r="XK32" s="189"/>
      <c r="XL32" s="189"/>
      <c r="XM32" s="189"/>
      <c r="XN32" s="189"/>
      <c r="XO32" s="189"/>
      <c r="XP32" s="189"/>
      <c r="XQ32" s="189"/>
      <c r="XR32" s="189"/>
      <c r="XS32" s="189"/>
      <c r="XT32" s="189"/>
      <c r="XU32" s="189"/>
      <c r="XV32" s="189"/>
      <c r="XW32" s="189"/>
      <c r="XX32" s="189"/>
      <c r="XY32" s="189"/>
      <c r="XZ32" s="189"/>
      <c r="YA32" s="189"/>
      <c r="YB32" s="189"/>
      <c r="YC32" s="189"/>
      <c r="YD32" s="189"/>
      <c r="YE32" s="189"/>
      <c r="YF32" s="189"/>
      <c r="YG32" s="189"/>
      <c r="YH32" s="189"/>
      <c r="YI32" s="189"/>
      <c r="YJ32" s="189"/>
      <c r="YK32" s="189"/>
      <c r="YL32" s="189"/>
      <c r="YM32" s="189"/>
      <c r="YN32" s="189"/>
      <c r="YO32" s="189"/>
      <c r="YP32" s="189"/>
      <c r="YQ32" s="189"/>
      <c r="YR32" s="189"/>
      <c r="YS32" s="189"/>
      <c r="YT32" s="189"/>
      <c r="YU32" s="189"/>
      <c r="YV32" s="189"/>
      <c r="YW32" s="189"/>
      <c r="YX32" s="189"/>
      <c r="YY32" s="189"/>
      <c r="YZ32" s="189"/>
      <c r="ZA32" s="189"/>
      <c r="ZB32" s="189"/>
      <c r="ZC32" s="189"/>
      <c r="ZD32" s="189"/>
      <c r="ZE32" s="189"/>
      <c r="ZF32" s="189"/>
      <c r="ZG32" s="189"/>
      <c r="ZH32" s="189"/>
      <c r="ZI32" s="189"/>
      <c r="ZJ32" s="189"/>
      <c r="ZK32" s="189"/>
      <c r="ZL32" s="189"/>
      <c r="ZM32" s="189"/>
      <c r="ZN32" s="189"/>
      <c r="ZO32" s="189"/>
      <c r="ZP32" s="189"/>
      <c r="ZQ32" s="189"/>
      <c r="ZR32" s="189"/>
      <c r="ZS32" s="189"/>
      <c r="ZT32" s="189"/>
      <c r="ZU32" s="189"/>
      <c r="ZV32" s="189"/>
      <c r="ZW32" s="189"/>
      <c r="ZX32" s="189"/>
      <c r="ZY32" s="189"/>
      <c r="ZZ32" s="189"/>
      <c r="AAA32" s="189"/>
      <c r="AAB32" s="189"/>
      <c r="AAC32" s="189"/>
      <c r="AAD32" s="189"/>
      <c r="AAE32" s="189"/>
      <c r="AAF32" s="189"/>
      <c r="AAG32" s="189"/>
      <c r="AAH32" s="189"/>
      <c r="AAI32" s="189"/>
      <c r="AAJ32" s="189"/>
      <c r="AAK32" s="189"/>
      <c r="AAL32" s="189"/>
      <c r="AAM32" s="189"/>
      <c r="AAN32" s="189"/>
      <c r="AAO32" s="189"/>
      <c r="AAP32" s="189"/>
      <c r="AAQ32" s="189"/>
      <c r="AAR32" s="189"/>
      <c r="AAS32" s="189"/>
      <c r="AAT32" s="189"/>
      <c r="AAU32" s="189"/>
      <c r="AAV32" s="189"/>
      <c r="AAW32" s="189"/>
      <c r="AAX32" s="189"/>
      <c r="AAY32" s="189"/>
      <c r="AAZ32" s="189"/>
      <c r="ABA32" s="189"/>
      <c r="ABB32" s="189"/>
      <c r="ABC32" s="189"/>
      <c r="ABD32" s="189"/>
      <c r="ABE32" s="189"/>
      <c r="ABF32" s="189"/>
      <c r="ABG32" s="189"/>
      <c r="ABH32" s="189"/>
      <c r="ABI32" s="189"/>
      <c r="ABJ32" s="189"/>
      <c r="ABK32" s="189"/>
      <c r="ABL32" s="189"/>
      <c r="ABM32" s="189"/>
      <c r="ABN32" s="189"/>
      <c r="ABO32" s="189"/>
      <c r="ABP32" s="189"/>
      <c r="ABQ32" s="189"/>
      <c r="ABR32" s="189"/>
      <c r="ABS32" s="189"/>
      <c r="ABT32" s="189"/>
      <c r="ABU32" s="189"/>
      <c r="ABV32" s="189"/>
      <c r="ABW32" s="189"/>
      <c r="ABX32" s="189"/>
      <c r="ABY32" s="189"/>
      <c r="ABZ32" s="189"/>
      <c r="ACA32" s="189"/>
      <c r="ACB32" s="189"/>
      <c r="ACC32" s="189"/>
      <c r="ACD32" s="189"/>
      <c r="ACE32" s="189"/>
      <c r="ACF32" s="189"/>
      <c r="ACG32" s="189"/>
      <c r="ACH32" s="189"/>
      <c r="ACI32" s="189"/>
      <c r="ACJ32" s="189"/>
      <c r="ACK32" s="189"/>
      <c r="ACL32" s="189"/>
      <c r="ACM32" s="189"/>
      <c r="ACN32" s="189"/>
      <c r="ACO32" s="189"/>
      <c r="ACP32" s="189"/>
      <c r="ACQ32" s="189"/>
      <c r="ACR32" s="189"/>
      <c r="ACS32" s="189"/>
      <c r="ACT32" s="189"/>
      <c r="ACU32" s="189"/>
      <c r="ACV32" s="189"/>
      <c r="ACW32" s="189"/>
      <c r="ACX32" s="189"/>
      <c r="ACY32" s="189"/>
      <c r="ACZ32" s="189"/>
      <c r="ADA32" s="189"/>
      <c r="ADB32" s="189"/>
      <c r="ADC32" s="189"/>
      <c r="ADD32" s="189"/>
      <c r="ADE32" s="189"/>
      <c r="ADF32" s="189"/>
      <c r="ADG32" s="189"/>
      <c r="ADH32" s="189"/>
      <c r="ADI32" s="189"/>
      <c r="ADJ32" s="189"/>
      <c r="ADK32" s="189"/>
      <c r="ADL32" s="189"/>
      <c r="ADM32" s="189"/>
      <c r="ADN32" s="189"/>
      <c r="ADO32" s="189"/>
      <c r="ADP32" s="189"/>
      <c r="ADQ32" s="189"/>
      <c r="ADR32" s="189"/>
      <c r="ADS32" s="189"/>
      <c r="ADT32" s="189"/>
      <c r="ADU32" s="189"/>
      <c r="ADV32" s="189"/>
      <c r="ADW32" s="189"/>
      <c r="ADX32" s="189"/>
      <c r="ADY32" s="189"/>
      <c r="ADZ32" s="189"/>
      <c r="AEA32" s="189"/>
      <c r="AEB32" s="189"/>
      <c r="AEC32" s="189"/>
      <c r="AED32" s="189"/>
      <c r="AEE32" s="189"/>
      <c r="AEF32" s="189"/>
      <c r="AEG32" s="189"/>
      <c r="AEH32" s="189"/>
      <c r="AEI32" s="189"/>
      <c r="AEJ32" s="189"/>
      <c r="AEK32" s="189"/>
      <c r="AEL32" s="189"/>
      <c r="AEM32" s="189"/>
      <c r="AEN32" s="189"/>
      <c r="AEO32" s="189"/>
      <c r="AEP32" s="189"/>
      <c r="AEQ32" s="189"/>
      <c r="AER32" s="189"/>
      <c r="AES32" s="189"/>
      <c r="AET32" s="189"/>
      <c r="AEU32" s="189"/>
      <c r="AEV32" s="189"/>
      <c r="AEW32" s="189"/>
      <c r="AEX32" s="189"/>
      <c r="AEY32" s="189"/>
      <c r="AEZ32" s="189"/>
      <c r="AFA32" s="189"/>
      <c r="AFB32" s="189"/>
      <c r="AFC32" s="189"/>
      <c r="AFD32" s="189"/>
      <c r="AFE32" s="189"/>
      <c r="AFF32" s="189"/>
      <c r="AFG32" s="189"/>
      <c r="AFH32" s="189"/>
      <c r="AFI32" s="189"/>
      <c r="AFJ32" s="189"/>
      <c r="AFK32" s="189"/>
      <c r="AFL32" s="189"/>
      <c r="AFM32" s="189"/>
      <c r="AFN32" s="189"/>
      <c r="AFO32" s="189"/>
      <c r="AFP32" s="189"/>
      <c r="AFQ32" s="189"/>
      <c r="AFR32" s="189"/>
      <c r="AFS32" s="189"/>
      <c r="AFT32" s="189"/>
      <c r="AFU32" s="189"/>
      <c r="AFV32" s="189"/>
      <c r="AFW32" s="189"/>
      <c r="AFX32" s="189"/>
      <c r="AFY32" s="189"/>
      <c r="AFZ32" s="189"/>
      <c r="AGA32" s="189"/>
      <c r="AGB32" s="189"/>
      <c r="AGC32" s="189"/>
      <c r="AGD32" s="189"/>
      <c r="AGE32" s="189"/>
      <c r="AGF32" s="189"/>
      <c r="AGG32" s="189"/>
      <c r="AGH32" s="189"/>
      <c r="AGI32" s="189"/>
      <c r="AGJ32" s="189"/>
      <c r="AGK32" s="189"/>
      <c r="AGL32" s="189"/>
      <c r="AGM32" s="189"/>
      <c r="AGN32" s="189"/>
      <c r="AGO32" s="189"/>
      <c r="AGP32" s="189"/>
      <c r="AGQ32" s="189"/>
      <c r="AGR32" s="189"/>
      <c r="AGS32" s="189"/>
      <c r="AGT32" s="189"/>
      <c r="AGU32" s="189"/>
      <c r="AGV32" s="189"/>
      <c r="AGW32" s="189"/>
      <c r="AGX32" s="189"/>
      <c r="AGY32" s="189"/>
      <c r="AGZ32" s="189"/>
      <c r="AHA32" s="189"/>
      <c r="AHB32" s="189"/>
      <c r="AHC32" s="189"/>
      <c r="AHD32" s="189"/>
      <c r="AHE32" s="189"/>
    </row>
    <row r="33" spans="1:889" ht="13.5" thickBot="1" x14ac:dyDescent="0.25">
      <c r="B33" s="77" t="s">
        <v>11</v>
      </c>
      <c r="C33" s="78">
        <f>SUM(C29:C32)</f>
        <v>0</v>
      </c>
      <c r="D33" s="78">
        <f>SUM(D29:D32)</f>
        <v>0</v>
      </c>
      <c r="F33" s="189"/>
      <c r="G33" s="189"/>
      <c r="H33" s="189"/>
      <c r="I33" s="189"/>
      <c r="J33" s="189"/>
      <c r="K33" s="189"/>
      <c r="L33" s="189"/>
      <c r="M33" s="189"/>
      <c r="N33" s="189"/>
      <c r="O33" s="189"/>
      <c r="AHE33" s="189"/>
    </row>
    <row r="34" spans="1:889" ht="13.5" thickTop="1" x14ac:dyDescent="0.2">
      <c r="F34" s="189"/>
      <c r="G34" s="189"/>
      <c r="H34" s="189"/>
      <c r="I34" s="189"/>
      <c r="J34" s="189"/>
      <c r="K34" s="189"/>
      <c r="L34" s="189"/>
      <c r="M34" s="189"/>
      <c r="N34" s="189"/>
      <c r="O34" s="189"/>
    </row>
    <row r="35" spans="1:889" ht="15.75" x14ac:dyDescent="0.25">
      <c r="A35" s="187" t="str">
        <f>"Sundurliðun gjalda "&amp;'Forsíða og áritun'!F37</f>
        <v xml:space="preserve">Sundurliðun gjalda </v>
      </c>
      <c r="B35" s="187"/>
      <c r="C35" s="187"/>
      <c r="D35" s="187"/>
      <c r="E35" s="95"/>
      <c r="F35" s="189"/>
      <c r="G35" s="189"/>
      <c r="H35" s="189"/>
      <c r="I35" s="189"/>
      <c r="J35" s="189"/>
      <c r="K35" s="189"/>
      <c r="L35" s="189"/>
      <c r="M35" s="189"/>
      <c r="N35" s="189"/>
      <c r="O35" s="189"/>
    </row>
    <row r="36" spans="1:889" ht="14.25" x14ac:dyDescent="0.2">
      <c r="B36" s="20"/>
      <c r="C36" s="63">
        <f>'Forsíða og áritun'!$G$13</f>
        <v>2022</v>
      </c>
      <c r="D36" s="63">
        <f>C36-1</f>
        <v>2021</v>
      </c>
      <c r="F36" s="189"/>
      <c r="G36" s="189"/>
      <c r="H36" s="189"/>
      <c r="I36" s="189"/>
      <c r="J36" s="189"/>
      <c r="K36" s="189"/>
      <c r="L36" s="189"/>
      <c r="M36" s="189"/>
      <c r="N36" s="189"/>
      <c r="O36" s="189"/>
    </row>
    <row r="37" spans="1:889" ht="14.25" x14ac:dyDescent="0.2">
      <c r="A37" s="81" t="s">
        <v>38</v>
      </c>
      <c r="B37" s="73" t="s">
        <v>35</v>
      </c>
      <c r="C37" s="33"/>
      <c r="D37" s="33"/>
      <c r="F37" s="189"/>
      <c r="G37" s="189"/>
      <c r="H37" s="189"/>
      <c r="I37" s="189"/>
      <c r="J37" s="189"/>
      <c r="K37" s="189"/>
      <c r="L37" s="189"/>
      <c r="M37" s="189"/>
      <c r="N37" s="189"/>
      <c r="O37" s="189"/>
    </row>
    <row r="38" spans="1:889" x14ac:dyDescent="0.2">
      <c r="A38" s="72" t="s">
        <v>161</v>
      </c>
      <c r="B38" s="75" t="s">
        <v>162</v>
      </c>
      <c r="C38" s="76">
        <v>0</v>
      </c>
      <c r="D38" s="76">
        <v>0</v>
      </c>
      <c r="F38" s="189"/>
      <c r="G38" s="189"/>
      <c r="H38" s="189"/>
      <c r="I38" s="189"/>
      <c r="J38" s="189"/>
      <c r="K38" s="189"/>
      <c r="L38" s="189"/>
      <c r="M38" s="189"/>
      <c r="N38" s="189"/>
      <c r="O38" s="189"/>
    </row>
    <row r="39" spans="1:889" x14ac:dyDescent="0.2">
      <c r="A39" s="72" t="s">
        <v>163</v>
      </c>
      <c r="B39" s="75" t="s">
        <v>164</v>
      </c>
      <c r="C39" s="76">
        <v>0</v>
      </c>
      <c r="D39" s="76">
        <v>0</v>
      </c>
      <c r="F39" s="189"/>
      <c r="G39" s="189"/>
      <c r="H39" s="189"/>
      <c r="I39" s="189"/>
      <c r="J39" s="189"/>
      <c r="K39" s="189"/>
      <c r="L39" s="189"/>
      <c r="M39" s="189"/>
      <c r="N39" s="189"/>
      <c r="O39" s="189"/>
    </row>
    <row r="40" spans="1:889" x14ac:dyDescent="0.2">
      <c r="A40" s="72" t="s">
        <v>165</v>
      </c>
      <c r="B40" s="75" t="s">
        <v>217</v>
      </c>
      <c r="C40" s="76">
        <v>0</v>
      </c>
      <c r="D40" s="76">
        <v>0</v>
      </c>
      <c r="F40" s="189"/>
      <c r="G40" s="189"/>
      <c r="H40" s="189"/>
      <c r="I40" s="189"/>
      <c r="J40" s="189"/>
      <c r="K40" s="189"/>
      <c r="L40" s="189"/>
      <c r="M40" s="189"/>
      <c r="N40" s="189"/>
      <c r="O40" s="189"/>
    </row>
    <row r="41" spans="1:889" x14ac:dyDescent="0.2">
      <c r="A41" s="72" t="s">
        <v>166</v>
      </c>
      <c r="B41" s="75" t="s">
        <v>167</v>
      </c>
      <c r="C41" s="76">
        <v>0</v>
      </c>
      <c r="D41" s="76">
        <v>0</v>
      </c>
      <c r="F41" s="189"/>
      <c r="G41" s="189"/>
      <c r="H41" s="189"/>
      <c r="I41" s="189"/>
      <c r="J41" s="189"/>
      <c r="K41" s="189"/>
      <c r="L41" s="189"/>
      <c r="M41" s="189"/>
      <c r="N41" s="189"/>
      <c r="O41" s="189"/>
    </row>
    <row r="42" spans="1:889" ht="15" thickBot="1" x14ac:dyDescent="0.25">
      <c r="A42" s="81"/>
      <c r="B42" s="77" t="s">
        <v>35</v>
      </c>
      <c r="C42" s="78">
        <f>SUM(C38:C41)</f>
        <v>0</v>
      </c>
      <c r="D42" s="78">
        <f>SUM(D38:D41)</f>
        <v>0</v>
      </c>
      <c r="F42" s="189"/>
      <c r="G42" s="189"/>
      <c r="H42" s="189"/>
      <c r="I42" s="189"/>
      <c r="J42" s="189"/>
      <c r="K42" s="189"/>
      <c r="L42" s="189"/>
      <c r="M42" s="189"/>
      <c r="N42" s="189"/>
      <c r="O42" s="189"/>
    </row>
    <row r="43" spans="1:889" ht="15" thickTop="1" x14ac:dyDescent="0.2">
      <c r="A43" s="81"/>
      <c r="B43" s="77"/>
      <c r="C43" s="82"/>
      <c r="D43" s="82"/>
      <c r="F43" s="189"/>
      <c r="G43" s="189"/>
      <c r="H43" s="189"/>
      <c r="I43" s="189"/>
      <c r="J43" s="189"/>
      <c r="K43" s="189"/>
      <c r="L43" s="189"/>
      <c r="M43" s="189"/>
      <c r="N43" s="189"/>
      <c r="O43" s="189"/>
    </row>
    <row r="44" spans="1:889" ht="14.25" x14ac:dyDescent="0.2">
      <c r="A44" s="81" t="s">
        <v>39</v>
      </c>
      <c r="B44" s="73" t="s">
        <v>45</v>
      </c>
      <c r="C44" s="33"/>
      <c r="D44" s="33"/>
      <c r="F44" s="189"/>
      <c r="G44" s="189"/>
      <c r="H44" s="189"/>
      <c r="I44" s="189"/>
      <c r="J44" s="189"/>
      <c r="K44" s="189"/>
      <c r="L44" s="189"/>
      <c r="M44" s="189"/>
      <c r="N44" s="189"/>
      <c r="O44" s="189"/>
    </row>
    <row r="45" spans="1:889" x14ac:dyDescent="0.2">
      <c r="A45" s="72" t="s">
        <v>168</v>
      </c>
      <c r="B45" s="75" t="s">
        <v>169</v>
      </c>
      <c r="C45" s="76">
        <v>0</v>
      </c>
      <c r="D45" s="76">
        <v>0</v>
      </c>
      <c r="F45" s="189"/>
      <c r="G45" s="189"/>
      <c r="H45" s="189"/>
      <c r="I45" s="189"/>
      <c r="J45" s="189"/>
      <c r="K45" s="189"/>
      <c r="L45" s="189"/>
      <c r="M45" s="189"/>
      <c r="N45" s="189"/>
      <c r="O45" s="189"/>
    </row>
    <row r="46" spans="1:889" x14ac:dyDescent="0.2">
      <c r="A46" s="72" t="s">
        <v>170</v>
      </c>
      <c r="B46" s="75" t="s">
        <v>171</v>
      </c>
      <c r="C46" s="76">
        <v>0</v>
      </c>
      <c r="D46" s="76">
        <v>0</v>
      </c>
      <c r="F46" s="189"/>
      <c r="G46" s="189"/>
      <c r="H46" s="189"/>
      <c r="I46" s="189"/>
      <c r="J46" s="189"/>
      <c r="K46" s="189"/>
      <c r="L46" s="189"/>
      <c r="M46" s="189"/>
      <c r="N46" s="189"/>
      <c r="O46" s="189"/>
    </row>
    <row r="47" spans="1:889" x14ac:dyDescent="0.2">
      <c r="A47" s="72" t="s">
        <v>172</v>
      </c>
      <c r="B47" s="75" t="s">
        <v>173</v>
      </c>
      <c r="C47" s="76">
        <v>0</v>
      </c>
      <c r="D47" s="76">
        <v>0</v>
      </c>
      <c r="F47" s="189"/>
      <c r="G47" s="189"/>
      <c r="H47" s="189"/>
      <c r="I47" s="189"/>
      <c r="J47" s="189"/>
      <c r="K47" s="189"/>
      <c r="L47" s="189"/>
      <c r="M47" s="189"/>
      <c r="N47" s="189"/>
      <c r="O47" s="189"/>
    </row>
    <row r="48" spans="1:889" ht="15" thickBot="1" x14ac:dyDescent="0.25">
      <c r="A48" s="81"/>
      <c r="B48" s="77" t="s">
        <v>45</v>
      </c>
      <c r="C48" s="78">
        <f>SUM(C45:C47)</f>
        <v>0</v>
      </c>
      <c r="D48" s="78">
        <f>SUM(D45:D47)</f>
        <v>0</v>
      </c>
      <c r="F48" s="189"/>
      <c r="G48" s="189"/>
      <c r="H48" s="189"/>
      <c r="I48" s="189"/>
      <c r="J48" s="189"/>
      <c r="K48" s="189"/>
      <c r="L48" s="189"/>
      <c r="M48" s="189"/>
      <c r="N48" s="189"/>
      <c r="O48" s="189"/>
    </row>
    <row r="49" spans="1:15" ht="13.5" thickTop="1" x14ac:dyDescent="0.2">
      <c r="B49" s="75"/>
      <c r="C49" s="33"/>
      <c r="D49" s="33"/>
      <c r="F49" s="189"/>
      <c r="G49" s="189"/>
      <c r="H49" s="189"/>
      <c r="I49" s="189"/>
      <c r="J49" s="189"/>
      <c r="K49" s="189"/>
      <c r="L49" s="189"/>
      <c r="M49" s="189"/>
      <c r="N49" s="189"/>
      <c r="O49" s="189"/>
    </row>
    <row r="50" spans="1:15" ht="14.25" x14ac:dyDescent="0.2">
      <c r="A50" s="81" t="s">
        <v>40</v>
      </c>
      <c r="B50" s="73" t="s">
        <v>47</v>
      </c>
      <c r="C50" s="33"/>
      <c r="D50" s="33"/>
      <c r="F50" s="189"/>
      <c r="G50" s="189"/>
      <c r="H50" s="189"/>
      <c r="I50" s="189"/>
      <c r="J50" s="189"/>
      <c r="K50" s="189"/>
      <c r="L50" s="189"/>
      <c r="M50" s="189"/>
      <c r="N50" s="189"/>
      <c r="O50" s="189"/>
    </row>
    <row r="51" spans="1:15" x14ac:dyDescent="0.2">
      <c r="A51" s="72" t="s">
        <v>174</v>
      </c>
      <c r="B51" s="75" t="s">
        <v>53</v>
      </c>
      <c r="C51" s="76">
        <v>0</v>
      </c>
      <c r="D51" s="76">
        <v>0</v>
      </c>
      <c r="F51" s="189"/>
      <c r="G51" s="189"/>
      <c r="H51" s="189"/>
      <c r="I51" s="189"/>
      <c r="J51" s="189"/>
      <c r="K51" s="189"/>
      <c r="L51" s="189"/>
      <c r="M51" s="189"/>
      <c r="N51" s="189"/>
      <c r="O51" s="189"/>
    </row>
    <row r="52" spans="1:15" x14ac:dyDescent="0.2">
      <c r="A52" s="72" t="s">
        <v>175</v>
      </c>
      <c r="B52" s="75" t="s">
        <v>54</v>
      </c>
      <c r="C52" s="76">
        <v>0</v>
      </c>
      <c r="D52" s="76">
        <v>0</v>
      </c>
      <c r="F52" s="189"/>
      <c r="G52" s="189"/>
      <c r="H52" s="189"/>
      <c r="I52" s="189"/>
      <c r="J52" s="189"/>
      <c r="K52" s="189"/>
      <c r="L52" s="189"/>
      <c r="M52" s="189"/>
      <c r="N52" s="189"/>
      <c r="O52" s="189"/>
    </row>
    <row r="53" spans="1:15" x14ac:dyDescent="0.2">
      <c r="A53" s="72" t="s">
        <v>176</v>
      </c>
      <c r="B53" s="75" t="s">
        <v>55</v>
      </c>
      <c r="C53" s="76">
        <v>0</v>
      </c>
      <c r="D53" s="76">
        <v>0</v>
      </c>
      <c r="F53" s="189"/>
      <c r="G53" s="189"/>
      <c r="H53" s="189"/>
      <c r="I53" s="189"/>
      <c r="J53" s="189"/>
      <c r="K53" s="189"/>
      <c r="L53" s="189"/>
      <c r="M53" s="189"/>
      <c r="N53" s="189"/>
      <c r="O53" s="189"/>
    </row>
    <row r="54" spans="1:15" ht="15" thickBot="1" x14ac:dyDescent="0.25">
      <c r="A54" s="81"/>
      <c r="B54" s="77" t="s">
        <v>47</v>
      </c>
      <c r="C54" s="78">
        <f>SUM(C51:C53)</f>
        <v>0</v>
      </c>
      <c r="D54" s="78">
        <f>SUM(D51:D53)</f>
        <v>0</v>
      </c>
      <c r="F54" s="189"/>
      <c r="G54" s="189"/>
      <c r="H54" s="189"/>
      <c r="I54" s="189"/>
      <c r="J54" s="189"/>
      <c r="K54" s="189"/>
      <c r="L54" s="189"/>
      <c r="M54" s="189"/>
      <c r="N54" s="189"/>
      <c r="O54" s="189"/>
    </row>
    <row r="55" spans="1:15" ht="15" thickTop="1" x14ac:dyDescent="0.2">
      <c r="A55" s="81"/>
      <c r="B55" s="77"/>
      <c r="C55" s="82"/>
      <c r="D55" s="82"/>
      <c r="F55" s="189"/>
      <c r="G55" s="189"/>
      <c r="H55" s="189"/>
      <c r="I55" s="189"/>
      <c r="J55" s="189"/>
      <c r="K55" s="189"/>
      <c r="L55" s="189"/>
      <c r="M55" s="189"/>
      <c r="N55" s="189"/>
      <c r="O55" s="189"/>
    </row>
    <row r="56" spans="1:15" ht="14.25" x14ac:dyDescent="0.2">
      <c r="A56" s="81" t="s">
        <v>41</v>
      </c>
      <c r="B56" s="73" t="s">
        <v>36</v>
      </c>
      <c r="C56" s="33"/>
      <c r="D56" s="33"/>
      <c r="F56" s="189"/>
      <c r="G56" s="189"/>
      <c r="H56" s="189"/>
      <c r="I56" s="189"/>
      <c r="J56" s="189"/>
      <c r="K56" s="189"/>
      <c r="L56" s="189"/>
      <c r="M56" s="189"/>
      <c r="N56" s="189"/>
      <c r="O56" s="189"/>
    </row>
    <row r="57" spans="1:15" x14ac:dyDescent="0.2">
      <c r="A57" s="72" t="s">
        <v>177</v>
      </c>
      <c r="B57" s="75" t="s">
        <v>267</v>
      </c>
      <c r="C57" s="76">
        <v>0</v>
      </c>
      <c r="D57" s="76">
        <v>0</v>
      </c>
      <c r="F57" s="189"/>
      <c r="G57" s="189"/>
      <c r="H57" s="189"/>
      <c r="I57" s="189"/>
      <c r="J57" s="189"/>
      <c r="K57" s="189"/>
      <c r="L57" s="189"/>
      <c r="M57" s="189"/>
      <c r="N57" s="189"/>
      <c r="O57" s="189"/>
    </row>
    <row r="58" spans="1:15" x14ac:dyDescent="0.2">
      <c r="A58" s="72" t="s">
        <v>178</v>
      </c>
      <c r="B58" s="75" t="s">
        <v>51</v>
      </c>
      <c r="C58" s="76">
        <v>0</v>
      </c>
      <c r="D58" s="76">
        <v>0</v>
      </c>
      <c r="F58" s="189"/>
      <c r="G58" s="189"/>
      <c r="H58" s="189"/>
      <c r="I58" s="189"/>
      <c r="J58" s="189"/>
      <c r="K58" s="189"/>
      <c r="L58" s="189"/>
      <c r="M58" s="189"/>
      <c r="N58" s="189"/>
      <c r="O58" s="189"/>
    </row>
    <row r="59" spans="1:15" x14ac:dyDescent="0.2">
      <c r="A59" s="72" t="s">
        <v>179</v>
      </c>
      <c r="B59" s="75" t="s">
        <v>48</v>
      </c>
      <c r="C59" s="76">
        <v>0</v>
      </c>
      <c r="D59" s="76">
        <v>0</v>
      </c>
      <c r="F59" s="189"/>
      <c r="G59" s="189"/>
      <c r="H59" s="189"/>
      <c r="I59" s="189"/>
      <c r="J59" s="189"/>
      <c r="K59" s="189"/>
      <c r="L59" s="189"/>
      <c r="M59" s="189"/>
      <c r="N59" s="189"/>
      <c r="O59" s="189"/>
    </row>
    <row r="60" spans="1:15" x14ac:dyDescent="0.2">
      <c r="A60" s="72" t="s">
        <v>180</v>
      </c>
      <c r="B60" s="75" t="s">
        <v>50</v>
      </c>
      <c r="C60" s="76">
        <v>0</v>
      </c>
      <c r="D60" s="76">
        <v>0</v>
      </c>
      <c r="F60" s="189"/>
      <c r="G60" s="189"/>
      <c r="H60" s="189"/>
      <c r="I60" s="189"/>
      <c r="J60" s="189"/>
      <c r="K60" s="189"/>
      <c r="L60" s="189"/>
      <c r="M60" s="189"/>
      <c r="N60" s="189"/>
      <c r="O60" s="189"/>
    </row>
    <row r="61" spans="1:15" x14ac:dyDescent="0.2">
      <c r="A61" s="72" t="s">
        <v>181</v>
      </c>
      <c r="B61" s="75" t="s">
        <v>56</v>
      </c>
      <c r="C61" s="76">
        <v>0</v>
      </c>
      <c r="D61" s="76">
        <v>0</v>
      </c>
      <c r="F61" s="189"/>
      <c r="G61" s="189"/>
      <c r="H61" s="189"/>
      <c r="I61" s="189"/>
      <c r="J61" s="189"/>
      <c r="K61" s="189"/>
      <c r="L61" s="189"/>
      <c r="M61" s="189"/>
      <c r="N61" s="189"/>
      <c r="O61" s="189"/>
    </row>
    <row r="62" spans="1:15" x14ac:dyDescent="0.2">
      <c r="A62" s="72" t="s">
        <v>182</v>
      </c>
      <c r="B62" s="75" t="s">
        <v>52</v>
      </c>
      <c r="C62" s="76">
        <v>0</v>
      </c>
      <c r="D62" s="76">
        <v>0</v>
      </c>
      <c r="F62" s="189"/>
      <c r="G62" s="189"/>
      <c r="H62" s="189"/>
      <c r="I62" s="189"/>
      <c r="J62" s="189"/>
      <c r="K62" s="189"/>
      <c r="L62" s="189"/>
      <c r="M62" s="189"/>
      <c r="N62" s="189"/>
      <c r="O62" s="189"/>
    </row>
    <row r="63" spans="1:15" x14ac:dyDescent="0.2">
      <c r="A63" s="72" t="s">
        <v>183</v>
      </c>
      <c r="B63" s="75" t="s">
        <v>69</v>
      </c>
      <c r="C63" s="76">
        <v>0</v>
      </c>
      <c r="D63" s="76">
        <v>0</v>
      </c>
      <c r="F63" s="189"/>
      <c r="G63" s="189"/>
      <c r="H63" s="189"/>
      <c r="I63" s="189"/>
      <c r="J63" s="189"/>
      <c r="K63" s="189"/>
      <c r="L63" s="189"/>
      <c r="M63" s="189"/>
      <c r="N63" s="189"/>
      <c r="O63" s="189"/>
    </row>
    <row r="64" spans="1:15" x14ac:dyDescent="0.2">
      <c r="A64" s="72" t="s">
        <v>184</v>
      </c>
      <c r="B64" s="75" t="s">
        <v>49</v>
      </c>
      <c r="C64" s="76">
        <v>0</v>
      </c>
      <c r="D64" s="76">
        <v>0</v>
      </c>
      <c r="F64" s="189"/>
      <c r="G64" s="189"/>
      <c r="H64" s="189"/>
      <c r="I64" s="189"/>
      <c r="J64" s="189"/>
      <c r="K64" s="189"/>
      <c r="L64" s="189"/>
      <c r="M64" s="189"/>
      <c r="N64" s="189"/>
      <c r="O64" s="189"/>
    </row>
    <row r="65" spans="1:15" x14ac:dyDescent="0.2">
      <c r="A65" s="72" t="s">
        <v>185</v>
      </c>
      <c r="B65" s="75" t="s">
        <v>62</v>
      </c>
      <c r="C65" s="76">
        <v>0</v>
      </c>
      <c r="D65" s="76">
        <v>0</v>
      </c>
      <c r="F65" s="189"/>
      <c r="G65" s="189"/>
      <c r="H65" s="189"/>
      <c r="I65" s="189"/>
      <c r="J65" s="189"/>
      <c r="K65" s="189"/>
      <c r="L65" s="189"/>
      <c r="M65" s="189"/>
      <c r="N65" s="189"/>
      <c r="O65" s="189"/>
    </row>
    <row r="66" spans="1:15" x14ac:dyDescent="0.2">
      <c r="A66" s="72" t="s">
        <v>195</v>
      </c>
      <c r="B66" s="137" t="s">
        <v>43</v>
      </c>
      <c r="C66" s="76">
        <v>0</v>
      </c>
      <c r="D66" s="76">
        <v>0</v>
      </c>
      <c r="F66" s="189"/>
      <c r="G66" s="189"/>
      <c r="H66" s="189"/>
      <c r="I66" s="189"/>
      <c r="J66" s="189"/>
      <c r="K66" s="189"/>
      <c r="L66" s="189"/>
      <c r="M66" s="189"/>
      <c r="N66" s="189"/>
      <c r="O66" s="189"/>
    </row>
    <row r="67" spans="1:15" ht="15" thickBot="1" x14ac:dyDescent="0.25">
      <c r="A67" s="81"/>
      <c r="B67" s="77" t="s">
        <v>36</v>
      </c>
      <c r="C67" s="78">
        <f>SUM(C57:C66)</f>
        <v>0</v>
      </c>
      <c r="D67" s="78">
        <f>SUM(D57:D66)</f>
        <v>0</v>
      </c>
      <c r="F67" s="189"/>
      <c r="G67" s="189"/>
      <c r="H67" s="189"/>
      <c r="I67" s="189"/>
      <c r="J67" s="189"/>
      <c r="K67" s="189"/>
      <c r="L67" s="189"/>
      <c r="M67" s="189"/>
      <c r="N67" s="189"/>
      <c r="O67" s="189"/>
    </row>
    <row r="68" spans="1:15" ht="13.5" thickTop="1" x14ac:dyDescent="0.2">
      <c r="F68" s="189"/>
      <c r="G68" s="189"/>
      <c r="H68" s="189"/>
      <c r="I68" s="189"/>
      <c r="J68" s="189"/>
      <c r="K68" s="189"/>
      <c r="L68" s="189"/>
      <c r="M68" s="189"/>
      <c r="N68" s="189"/>
      <c r="O68" s="189"/>
    </row>
    <row r="69" spans="1:15" ht="14.25" x14ac:dyDescent="0.2">
      <c r="A69" s="81" t="s">
        <v>58</v>
      </c>
      <c r="B69" s="73" t="s">
        <v>60</v>
      </c>
      <c r="C69" s="33"/>
      <c r="D69" s="33"/>
      <c r="F69" s="189"/>
      <c r="G69" s="189"/>
      <c r="H69" s="189"/>
      <c r="I69" s="189"/>
      <c r="J69" s="189"/>
      <c r="K69" s="189"/>
      <c r="L69" s="189"/>
      <c r="M69" s="189"/>
      <c r="N69" s="189"/>
      <c r="O69" s="189"/>
    </row>
    <row r="70" spans="1:15" x14ac:dyDescent="0.2">
      <c r="A70" s="72" t="s">
        <v>186</v>
      </c>
      <c r="B70" s="75" t="s">
        <v>63</v>
      </c>
      <c r="C70" s="76">
        <v>0</v>
      </c>
      <c r="D70" s="76">
        <v>0</v>
      </c>
      <c r="F70" s="189"/>
      <c r="G70" s="189"/>
      <c r="H70" s="189"/>
      <c r="I70" s="189"/>
      <c r="J70" s="189"/>
      <c r="K70" s="189"/>
      <c r="L70" s="189"/>
      <c r="M70" s="189"/>
      <c r="N70" s="189"/>
      <c r="O70" s="189"/>
    </row>
    <row r="71" spans="1:15" x14ac:dyDescent="0.2">
      <c r="A71" s="72" t="s">
        <v>187</v>
      </c>
      <c r="B71" s="75" t="s">
        <v>64</v>
      </c>
      <c r="C71" s="76">
        <v>0</v>
      </c>
      <c r="D71" s="76">
        <v>0</v>
      </c>
      <c r="F71" s="189"/>
      <c r="G71" s="189"/>
      <c r="H71" s="189"/>
      <c r="I71" s="189"/>
      <c r="J71" s="189"/>
      <c r="K71" s="189"/>
      <c r="L71" s="189"/>
      <c r="M71" s="189"/>
      <c r="N71" s="189"/>
      <c r="O71" s="189"/>
    </row>
    <row r="72" spans="1:15" x14ac:dyDescent="0.2">
      <c r="A72" s="72" t="s">
        <v>188</v>
      </c>
      <c r="B72" s="75" t="s">
        <v>65</v>
      </c>
      <c r="C72" s="76">
        <v>0</v>
      </c>
      <c r="D72" s="76">
        <v>0</v>
      </c>
      <c r="F72" s="189"/>
      <c r="G72" s="189"/>
      <c r="H72" s="189"/>
      <c r="I72" s="189"/>
      <c r="J72" s="189"/>
      <c r="K72" s="189"/>
      <c r="L72" s="189"/>
      <c r="M72" s="189"/>
      <c r="N72" s="189"/>
      <c r="O72" s="189"/>
    </row>
    <row r="73" spans="1:15" x14ac:dyDescent="0.2">
      <c r="A73" s="72" t="s">
        <v>189</v>
      </c>
      <c r="B73" s="75" t="s">
        <v>66</v>
      </c>
      <c r="C73" s="76">
        <v>0</v>
      </c>
      <c r="D73" s="76">
        <v>0</v>
      </c>
      <c r="F73" s="189"/>
      <c r="G73" s="189"/>
      <c r="H73" s="189"/>
      <c r="I73" s="189"/>
      <c r="J73" s="189"/>
      <c r="K73" s="189"/>
      <c r="L73" s="189"/>
      <c r="M73" s="189"/>
      <c r="N73" s="189"/>
      <c r="O73" s="189"/>
    </row>
    <row r="74" spans="1:15" x14ac:dyDescent="0.2">
      <c r="A74" s="72" t="s">
        <v>194</v>
      </c>
      <c r="B74" s="137"/>
      <c r="C74" s="76">
        <v>0</v>
      </c>
      <c r="D74" s="76">
        <v>0</v>
      </c>
      <c r="F74" s="189"/>
      <c r="G74" s="189"/>
      <c r="H74" s="189"/>
      <c r="I74" s="189"/>
      <c r="J74" s="189"/>
      <c r="K74" s="189"/>
      <c r="L74" s="189"/>
      <c r="M74" s="189"/>
      <c r="N74" s="189"/>
      <c r="O74" s="189"/>
    </row>
    <row r="75" spans="1:15" ht="15" thickBot="1" x14ac:dyDescent="0.25">
      <c r="A75" s="81"/>
      <c r="B75" s="77" t="s">
        <v>60</v>
      </c>
      <c r="C75" s="78">
        <f>SUM(C70:C74)</f>
        <v>0</v>
      </c>
      <c r="D75" s="78">
        <f>SUM(D70:D74)</f>
        <v>0</v>
      </c>
      <c r="F75" s="189"/>
      <c r="G75" s="189"/>
      <c r="H75" s="189"/>
      <c r="I75" s="189"/>
      <c r="J75" s="189"/>
      <c r="K75" s="189"/>
      <c r="L75" s="189"/>
      <c r="M75" s="189"/>
      <c r="N75" s="189"/>
      <c r="O75" s="189"/>
    </row>
    <row r="76" spans="1:15" ht="13.5" thickTop="1" x14ac:dyDescent="0.2">
      <c r="A76" s="110"/>
      <c r="B76" s="109"/>
      <c r="C76" s="111"/>
      <c r="D76" s="111"/>
      <c r="F76" s="189"/>
      <c r="G76" s="189"/>
      <c r="H76" s="189"/>
      <c r="I76" s="189"/>
      <c r="J76" s="189"/>
      <c r="K76" s="189"/>
      <c r="L76" s="189"/>
      <c r="M76" s="189"/>
      <c r="N76" s="189"/>
      <c r="O76" s="189"/>
    </row>
    <row r="77" spans="1:15" ht="15.75" x14ac:dyDescent="0.25">
      <c r="A77" s="187" t="s">
        <v>214</v>
      </c>
      <c r="B77" s="187"/>
      <c r="C77" s="187"/>
      <c r="D77" s="187"/>
      <c r="E77" s="95"/>
      <c r="F77" s="189"/>
      <c r="G77" s="189"/>
      <c r="H77" s="189"/>
      <c r="I77" s="189"/>
      <c r="J77" s="189"/>
      <c r="K77" s="189"/>
      <c r="L77" s="189"/>
      <c r="M77" s="189"/>
      <c r="N77" s="189"/>
      <c r="O77" s="189"/>
    </row>
    <row r="78" spans="1:15" ht="14.25" x14ac:dyDescent="0.2">
      <c r="A78" s="81"/>
      <c r="C78" s="63">
        <f>'Forsíða og áritun'!$G$13</f>
        <v>2022</v>
      </c>
      <c r="D78" s="63">
        <f>C78-1</f>
        <v>2021</v>
      </c>
      <c r="F78" s="189"/>
      <c r="G78" s="189"/>
      <c r="H78" s="189"/>
      <c r="I78" s="189"/>
      <c r="J78" s="189"/>
      <c r="K78" s="189"/>
      <c r="L78" s="189"/>
      <c r="M78" s="189"/>
      <c r="N78" s="189"/>
      <c r="O78" s="189"/>
    </row>
    <row r="79" spans="1:15" ht="14.25" x14ac:dyDescent="0.2">
      <c r="A79" s="81"/>
      <c r="F79" s="189"/>
      <c r="G79" s="189"/>
      <c r="H79" s="189"/>
      <c r="I79" s="189"/>
      <c r="J79" s="189"/>
      <c r="K79" s="189"/>
      <c r="L79" s="189"/>
      <c r="M79" s="189"/>
      <c r="N79" s="189"/>
      <c r="O79" s="189"/>
    </row>
    <row r="80" spans="1:15" ht="14.25" x14ac:dyDescent="0.2">
      <c r="A80" s="81"/>
      <c r="B80" s="73" t="s">
        <v>44</v>
      </c>
      <c r="F80" s="189"/>
      <c r="G80" s="189"/>
      <c r="H80" s="189"/>
      <c r="I80" s="189"/>
      <c r="J80" s="189"/>
      <c r="K80" s="189"/>
      <c r="L80" s="189"/>
      <c r="M80" s="189"/>
      <c r="N80" s="189"/>
      <c r="O80" s="189"/>
    </row>
    <row r="81" spans="1:15" ht="14.25" x14ac:dyDescent="0.2">
      <c r="A81" s="81"/>
      <c r="B81" s="75" t="s">
        <v>73</v>
      </c>
      <c r="C81" s="76">
        <v>0</v>
      </c>
      <c r="D81" s="76">
        <v>0</v>
      </c>
      <c r="F81" s="189"/>
      <c r="G81" s="189"/>
      <c r="H81" s="189"/>
      <c r="I81" s="189"/>
      <c r="J81" s="189"/>
      <c r="K81" s="189"/>
      <c r="L81" s="189"/>
      <c r="M81" s="189"/>
      <c r="N81" s="189"/>
      <c r="O81" s="189"/>
    </row>
    <row r="82" spans="1:15" ht="14.25" x14ac:dyDescent="0.2">
      <c r="A82" s="81"/>
      <c r="B82" s="75" t="s">
        <v>67</v>
      </c>
      <c r="C82" s="151">
        <v>0</v>
      </c>
      <c r="D82" s="151">
        <v>0</v>
      </c>
      <c r="E82" s="81"/>
      <c r="F82" s="189"/>
      <c r="G82" s="189"/>
      <c r="H82" s="189"/>
      <c r="I82" s="189"/>
      <c r="J82" s="189"/>
      <c r="K82" s="189"/>
      <c r="L82" s="189"/>
      <c r="M82" s="189"/>
      <c r="N82" s="189"/>
      <c r="O82" s="189"/>
    </row>
    <row r="83" spans="1:15" ht="15" thickBot="1" x14ac:dyDescent="0.25">
      <c r="A83" s="81"/>
      <c r="B83" s="131" t="s">
        <v>68</v>
      </c>
      <c r="C83" s="78">
        <f>SUM(C81:C82)</f>
        <v>0</v>
      </c>
      <c r="D83" s="78">
        <f>SUM(D81:D82)</f>
        <v>0</v>
      </c>
      <c r="E83" s="149"/>
      <c r="F83" s="189"/>
      <c r="G83" s="189"/>
      <c r="H83" s="189"/>
      <c r="I83" s="189"/>
      <c r="J83" s="189"/>
      <c r="K83" s="189"/>
      <c r="L83" s="189"/>
      <c r="M83" s="189"/>
      <c r="N83" s="189"/>
      <c r="O83" s="189"/>
    </row>
    <row r="84" spans="1:15" ht="15" thickTop="1" x14ac:dyDescent="0.2">
      <c r="A84" s="81"/>
      <c r="B84" s="75"/>
      <c r="C84" s="33"/>
      <c r="D84" s="33"/>
      <c r="F84" s="189"/>
      <c r="G84" s="189"/>
      <c r="H84" s="189"/>
      <c r="I84" s="189"/>
      <c r="J84" s="189"/>
      <c r="K84" s="189"/>
      <c r="L84" s="189"/>
      <c r="M84" s="189"/>
      <c r="N84" s="189"/>
      <c r="O84" s="189"/>
    </row>
    <row r="85" spans="1:15" ht="14.25" x14ac:dyDescent="0.2">
      <c r="A85" s="81"/>
      <c r="B85" s="132" t="s">
        <v>76</v>
      </c>
      <c r="C85" s="33"/>
      <c r="D85" s="33"/>
      <c r="F85" s="189"/>
      <c r="G85" s="189"/>
      <c r="H85" s="189"/>
      <c r="I85" s="189"/>
      <c r="J85" s="189"/>
      <c r="K85" s="189"/>
      <c r="L85" s="189"/>
      <c r="M85" s="189"/>
      <c r="N85" s="189"/>
      <c r="O85" s="189"/>
    </row>
    <row r="86" spans="1:15" ht="14.25" x14ac:dyDescent="0.2">
      <c r="A86" s="81"/>
      <c r="B86" s="75" t="s">
        <v>70</v>
      </c>
      <c r="C86" s="76">
        <v>0</v>
      </c>
      <c r="D86" s="76">
        <v>0</v>
      </c>
      <c r="F86" s="189"/>
      <c r="G86" s="189"/>
      <c r="H86" s="189"/>
      <c r="I86" s="189"/>
      <c r="J86" s="189"/>
      <c r="K86" s="189"/>
      <c r="L86" s="189"/>
      <c r="M86" s="189"/>
      <c r="N86" s="189"/>
      <c r="O86" s="189"/>
    </row>
    <row r="87" spans="1:15" ht="14.25" x14ac:dyDescent="0.2">
      <c r="A87" s="81"/>
      <c r="B87" s="75" t="s">
        <v>71</v>
      </c>
      <c r="C87" s="76">
        <v>0</v>
      </c>
      <c r="D87" s="76">
        <v>0</v>
      </c>
      <c r="F87" s="189"/>
      <c r="G87" s="189"/>
      <c r="H87" s="189"/>
      <c r="I87" s="189"/>
      <c r="J87" s="189"/>
      <c r="K87" s="189"/>
      <c r="L87" s="189"/>
      <c r="M87" s="189"/>
      <c r="N87" s="189"/>
      <c r="O87" s="189"/>
    </row>
    <row r="88" spans="1:15" ht="14.25" x14ac:dyDescent="0.2">
      <c r="A88" s="81"/>
      <c r="B88" s="75" t="s">
        <v>72</v>
      </c>
      <c r="C88" s="76">
        <v>0</v>
      </c>
      <c r="D88" s="76">
        <v>0</v>
      </c>
      <c r="F88" s="189"/>
      <c r="G88" s="189"/>
      <c r="H88" s="189"/>
      <c r="I88" s="189"/>
      <c r="J88" s="189"/>
      <c r="K88" s="189"/>
      <c r="L88" s="189"/>
      <c r="M88" s="189"/>
      <c r="N88" s="189"/>
      <c r="O88" s="189"/>
    </row>
    <row r="89" spans="1:15" ht="14.25" x14ac:dyDescent="0.2">
      <c r="A89" s="81"/>
      <c r="B89" s="75" t="s">
        <v>74</v>
      </c>
      <c r="C89" s="76">
        <v>0</v>
      </c>
      <c r="D89" s="76">
        <v>0</v>
      </c>
      <c r="F89" s="189"/>
      <c r="G89" s="189"/>
      <c r="H89" s="189"/>
      <c r="I89" s="189"/>
      <c r="J89" s="189"/>
      <c r="K89" s="189"/>
      <c r="L89" s="189"/>
      <c r="M89" s="189"/>
      <c r="N89" s="189"/>
      <c r="O89" s="189"/>
    </row>
    <row r="90" spans="1:15" ht="14.25" x14ac:dyDescent="0.2">
      <c r="A90" s="81"/>
      <c r="B90" s="75" t="s">
        <v>75</v>
      </c>
      <c r="C90" s="76">
        <v>0</v>
      </c>
      <c r="D90" s="76">
        <v>0</v>
      </c>
      <c r="F90" s="189"/>
      <c r="G90" s="189"/>
      <c r="H90" s="189"/>
      <c r="I90" s="189"/>
      <c r="J90" s="189"/>
      <c r="K90" s="189"/>
      <c r="L90" s="189"/>
      <c r="M90" s="189"/>
      <c r="N90" s="189"/>
      <c r="O90" s="189"/>
    </row>
    <row r="91" spans="1:15" ht="15" thickBot="1" x14ac:dyDescent="0.25">
      <c r="A91" s="81"/>
      <c r="B91" s="131" t="s">
        <v>68</v>
      </c>
      <c r="C91" s="133">
        <f>SUM(C86:C90)</f>
        <v>0</v>
      </c>
      <c r="D91" s="133">
        <f>SUM(D86:D90)</f>
        <v>0</v>
      </c>
      <c r="F91" s="189"/>
      <c r="G91" s="189"/>
      <c r="H91" s="189"/>
      <c r="I91" s="189"/>
      <c r="J91" s="189"/>
      <c r="K91" s="189"/>
      <c r="L91" s="189"/>
      <c r="M91" s="189"/>
      <c r="N91" s="189"/>
      <c r="O91" s="189"/>
    </row>
    <row r="92" spans="1:15" ht="15" thickTop="1" x14ac:dyDescent="0.2">
      <c r="A92" s="81"/>
      <c r="B92" s="81"/>
      <c r="C92" s="136" t="str">
        <f>IF(C83=C91,"","Villa!")</f>
        <v/>
      </c>
      <c r="D92" s="136" t="str">
        <f>IF(D83=D91,"","Villa!")</f>
        <v/>
      </c>
      <c r="F92" s="189"/>
      <c r="G92" s="189"/>
      <c r="H92" s="189"/>
      <c r="I92" s="189"/>
      <c r="J92" s="189"/>
      <c r="K92" s="189"/>
      <c r="L92" s="189"/>
      <c r="M92" s="189"/>
      <c r="N92" s="189"/>
      <c r="O92" s="189"/>
    </row>
    <row r="93" spans="1:15" ht="14.25" x14ac:dyDescent="0.2">
      <c r="A93" s="112"/>
      <c r="B93" s="112"/>
      <c r="C93" s="135"/>
      <c r="D93" s="135"/>
      <c r="F93" s="189"/>
      <c r="G93" s="189"/>
      <c r="H93" s="189"/>
      <c r="I93" s="189"/>
      <c r="J93" s="189"/>
      <c r="K93" s="189"/>
      <c r="L93" s="189"/>
      <c r="M93" s="189"/>
      <c r="N93" s="189"/>
      <c r="O93" s="189"/>
    </row>
    <row r="94" spans="1:15" ht="15.75" x14ac:dyDescent="0.25">
      <c r="A94" s="187" t="s">
        <v>213</v>
      </c>
      <c r="B94" s="187"/>
      <c r="C94" s="187"/>
      <c r="D94" s="187"/>
      <c r="E94" s="95"/>
      <c r="F94" s="189"/>
      <c r="G94" s="189"/>
      <c r="H94" s="189"/>
      <c r="I94" s="189"/>
      <c r="J94" s="189"/>
      <c r="K94" s="189"/>
      <c r="L94" s="189"/>
      <c r="M94" s="189"/>
      <c r="N94" s="189"/>
      <c r="O94" s="189"/>
    </row>
    <row r="95" spans="1:15" ht="14.25" x14ac:dyDescent="0.2">
      <c r="B95" s="20"/>
      <c r="C95" s="63">
        <f>'Forsíða og áritun'!$G$13</f>
        <v>2022</v>
      </c>
      <c r="D95" s="63">
        <f>C95-1</f>
        <v>2021</v>
      </c>
      <c r="F95" s="189"/>
      <c r="G95" s="189"/>
      <c r="H95" s="189"/>
      <c r="I95" s="189"/>
      <c r="J95" s="189"/>
      <c r="K95" s="189"/>
      <c r="L95" s="189"/>
      <c r="M95" s="189"/>
      <c r="N95" s="189"/>
      <c r="O95" s="189"/>
    </row>
    <row r="96" spans="1:15" ht="14.25" x14ac:dyDescent="0.2">
      <c r="A96" s="81" t="s">
        <v>113</v>
      </c>
      <c r="B96" s="73" t="s">
        <v>14</v>
      </c>
      <c r="C96" s="33"/>
      <c r="D96" s="33"/>
      <c r="F96" s="189"/>
      <c r="G96" s="189"/>
      <c r="H96" s="189"/>
      <c r="I96" s="189"/>
      <c r="J96" s="189"/>
      <c r="K96" s="189"/>
      <c r="L96" s="189"/>
      <c r="M96" s="189"/>
      <c r="N96" s="189"/>
      <c r="O96" s="189"/>
    </row>
    <row r="97" spans="1:15" x14ac:dyDescent="0.2">
      <c r="A97" s="72" t="s">
        <v>190</v>
      </c>
      <c r="B97" s="75" t="s">
        <v>138</v>
      </c>
      <c r="C97" s="76">
        <v>0</v>
      </c>
      <c r="D97" s="76">
        <v>0</v>
      </c>
      <c r="F97" s="189"/>
      <c r="G97" s="189"/>
      <c r="H97" s="189"/>
      <c r="I97" s="189"/>
      <c r="J97" s="189"/>
      <c r="K97" s="189"/>
      <c r="L97" s="189"/>
      <c r="M97" s="189"/>
      <c r="N97" s="189"/>
      <c r="O97" s="189"/>
    </row>
    <row r="98" spans="1:15" x14ac:dyDescent="0.2">
      <c r="A98" s="72" t="s">
        <v>191</v>
      </c>
      <c r="B98" s="75" t="s">
        <v>139</v>
      </c>
      <c r="C98" s="76">
        <v>0</v>
      </c>
      <c r="D98" s="76">
        <v>0</v>
      </c>
      <c r="F98" s="189"/>
      <c r="G98" s="189"/>
      <c r="H98" s="189"/>
      <c r="I98" s="189"/>
      <c r="J98" s="189"/>
      <c r="K98" s="189"/>
      <c r="L98" s="189"/>
      <c r="M98" s="189"/>
      <c r="N98" s="189"/>
      <c r="O98" s="189"/>
    </row>
    <row r="99" spans="1:15" x14ac:dyDescent="0.2">
      <c r="A99" s="72" t="s">
        <v>192</v>
      </c>
      <c r="B99" s="75" t="s">
        <v>140</v>
      </c>
      <c r="C99" s="76">
        <v>0</v>
      </c>
      <c r="D99" s="76">
        <v>0</v>
      </c>
      <c r="F99" s="189"/>
      <c r="G99" s="189"/>
      <c r="H99" s="189"/>
      <c r="I99" s="189"/>
      <c r="J99" s="189"/>
      <c r="K99" s="189"/>
      <c r="L99" s="189"/>
      <c r="M99" s="189"/>
      <c r="N99" s="189"/>
      <c r="O99" s="189"/>
    </row>
    <row r="100" spans="1:15" x14ac:dyDescent="0.2">
      <c r="A100" s="83" t="s">
        <v>193</v>
      </c>
      <c r="B100" s="137" t="s">
        <v>216</v>
      </c>
      <c r="C100" s="76">
        <v>0</v>
      </c>
      <c r="D100" s="76">
        <v>0</v>
      </c>
      <c r="F100" s="189"/>
      <c r="G100" s="189"/>
      <c r="H100" s="189"/>
      <c r="I100" s="189"/>
      <c r="J100" s="189"/>
      <c r="K100" s="189"/>
      <c r="L100" s="189"/>
      <c r="M100" s="189"/>
      <c r="N100" s="189"/>
      <c r="O100" s="189"/>
    </row>
    <row r="101" spans="1:15" ht="13.5" thickBot="1" x14ac:dyDescent="0.25">
      <c r="B101" s="77" t="s">
        <v>14</v>
      </c>
      <c r="C101" s="78">
        <f>SUM(C97:C100)</f>
        <v>0</v>
      </c>
      <c r="D101" s="78">
        <f>SUM(D97:D100)</f>
        <v>0</v>
      </c>
      <c r="F101" s="189"/>
      <c r="G101" s="189"/>
      <c r="H101" s="189"/>
      <c r="I101" s="189"/>
      <c r="J101" s="189"/>
      <c r="K101" s="189"/>
      <c r="L101" s="189"/>
      <c r="M101" s="189"/>
      <c r="N101" s="189"/>
      <c r="O101" s="189"/>
    </row>
    <row r="102" spans="1:15" ht="13.5" thickTop="1" x14ac:dyDescent="0.2">
      <c r="B102" s="75"/>
      <c r="C102" s="82"/>
      <c r="D102" s="82"/>
      <c r="F102" s="189"/>
      <c r="G102" s="189"/>
      <c r="H102" s="189"/>
      <c r="I102" s="189"/>
      <c r="J102" s="189"/>
      <c r="K102" s="189"/>
      <c r="L102" s="189"/>
      <c r="M102" s="189"/>
      <c r="N102" s="189"/>
      <c r="O102" s="189"/>
    </row>
    <row r="103" spans="1:15" ht="14.25" x14ac:dyDescent="0.2">
      <c r="A103" s="81" t="s">
        <v>114</v>
      </c>
      <c r="B103" s="73" t="s">
        <v>15</v>
      </c>
      <c r="C103" s="33"/>
      <c r="D103" s="33"/>
      <c r="F103" s="189"/>
      <c r="G103" s="189"/>
      <c r="H103" s="189"/>
      <c r="I103" s="189"/>
      <c r="J103" s="189"/>
      <c r="K103" s="189"/>
      <c r="L103" s="189"/>
      <c r="M103" s="189"/>
      <c r="N103" s="189"/>
      <c r="O103" s="189"/>
    </row>
    <row r="104" spans="1:15" x14ac:dyDescent="0.2">
      <c r="A104" s="72" t="s">
        <v>197</v>
      </c>
      <c r="B104" s="75" t="s">
        <v>15</v>
      </c>
      <c r="C104" s="76">
        <v>0</v>
      </c>
      <c r="D104" s="76">
        <v>0</v>
      </c>
      <c r="F104" s="189"/>
      <c r="G104" s="189"/>
      <c r="H104" s="189"/>
      <c r="I104" s="189"/>
      <c r="J104" s="189"/>
      <c r="K104" s="189"/>
      <c r="L104" s="189"/>
      <c r="M104" s="189"/>
      <c r="N104" s="189"/>
      <c r="O104" s="189"/>
    </row>
    <row r="105" spans="1:15" x14ac:dyDescent="0.2">
      <c r="A105" s="72" t="s">
        <v>264</v>
      </c>
      <c r="B105" s="137" t="s">
        <v>216</v>
      </c>
      <c r="C105" s="76">
        <v>0</v>
      </c>
      <c r="D105" s="76">
        <v>0</v>
      </c>
      <c r="F105" s="189"/>
      <c r="G105" s="189"/>
      <c r="H105" s="189"/>
      <c r="I105" s="189"/>
      <c r="J105" s="189"/>
      <c r="K105" s="189"/>
      <c r="L105" s="189"/>
      <c r="M105" s="189"/>
      <c r="N105" s="189"/>
      <c r="O105" s="189"/>
    </row>
    <row r="106" spans="1:15" ht="15.75" thickBot="1" x14ac:dyDescent="0.3">
      <c r="B106" s="77" t="s">
        <v>15</v>
      </c>
      <c r="C106" s="78">
        <f>SUM(C104:C105)</f>
        <v>0</v>
      </c>
      <c r="D106" s="78">
        <f>SUM(D104:D105)</f>
        <v>0</v>
      </c>
      <c r="E106" s="46"/>
      <c r="F106" s="189"/>
      <c r="G106" s="189"/>
      <c r="H106" s="189"/>
      <c r="I106" s="189"/>
      <c r="J106" s="189"/>
      <c r="K106" s="189"/>
      <c r="L106" s="189"/>
      <c r="M106" s="189"/>
      <c r="N106" s="189"/>
      <c r="O106" s="189"/>
    </row>
    <row r="107" spans="1:15" ht="13.5" thickTop="1" x14ac:dyDescent="0.2">
      <c r="B107" s="75"/>
      <c r="C107" s="82"/>
      <c r="D107" s="82"/>
      <c r="F107" s="189"/>
      <c r="G107" s="189"/>
      <c r="H107" s="189"/>
      <c r="I107" s="189"/>
      <c r="J107" s="189"/>
      <c r="K107" s="189"/>
      <c r="L107" s="189"/>
      <c r="M107" s="189"/>
      <c r="N107" s="189"/>
      <c r="O107" s="189"/>
    </row>
    <row r="108" spans="1:15" ht="14.25" x14ac:dyDescent="0.2">
      <c r="A108" s="81" t="s">
        <v>115</v>
      </c>
      <c r="B108" s="73" t="s">
        <v>129</v>
      </c>
      <c r="C108" s="33"/>
      <c r="D108" s="33"/>
      <c r="F108" s="189"/>
      <c r="G108" s="189"/>
      <c r="H108" s="189"/>
      <c r="I108" s="189"/>
      <c r="J108" s="189"/>
      <c r="K108" s="189"/>
      <c r="L108" s="189"/>
      <c r="M108" s="189"/>
      <c r="N108" s="189"/>
      <c r="O108" s="189"/>
    </row>
    <row r="109" spans="1:15" x14ac:dyDescent="0.2">
      <c r="A109" s="72" t="s">
        <v>198</v>
      </c>
      <c r="B109" s="75" t="s">
        <v>129</v>
      </c>
      <c r="C109" s="76">
        <v>0</v>
      </c>
      <c r="D109" s="76">
        <v>0</v>
      </c>
      <c r="F109" s="189"/>
      <c r="G109" s="189"/>
      <c r="H109" s="189"/>
      <c r="I109" s="189"/>
      <c r="J109" s="189"/>
      <c r="K109" s="189"/>
      <c r="L109" s="189"/>
      <c r="M109" s="189"/>
      <c r="N109" s="189"/>
      <c r="O109" s="189"/>
    </row>
    <row r="110" spans="1:15" ht="13.5" thickBot="1" x14ac:dyDescent="0.25">
      <c r="B110" s="77" t="s">
        <v>129</v>
      </c>
      <c r="C110" s="78">
        <f>SUM(C109)</f>
        <v>0</v>
      </c>
      <c r="D110" s="78">
        <f>SUM(D109)</f>
        <v>0</v>
      </c>
      <c r="F110" s="189"/>
      <c r="G110" s="189"/>
      <c r="H110" s="189"/>
      <c r="I110" s="189"/>
      <c r="J110" s="189"/>
      <c r="K110" s="189"/>
      <c r="L110" s="189"/>
      <c r="M110" s="189"/>
      <c r="N110" s="189"/>
      <c r="O110" s="189"/>
    </row>
    <row r="111" spans="1:15" ht="13.5" thickTop="1" x14ac:dyDescent="0.2">
      <c r="B111" s="77"/>
      <c r="C111" s="82"/>
      <c r="D111" s="82"/>
      <c r="F111" s="189"/>
      <c r="G111" s="189"/>
      <c r="H111" s="189"/>
      <c r="I111" s="189"/>
      <c r="J111" s="189"/>
      <c r="K111" s="189"/>
      <c r="L111" s="189"/>
      <c r="M111" s="189"/>
      <c r="N111" s="189"/>
      <c r="O111" s="189"/>
    </row>
    <row r="112" spans="1:15" ht="14.25" x14ac:dyDescent="0.2">
      <c r="A112" s="81" t="s">
        <v>116</v>
      </c>
      <c r="B112" s="73" t="s">
        <v>196</v>
      </c>
      <c r="C112" s="33"/>
      <c r="D112" s="33"/>
      <c r="F112" s="189"/>
      <c r="G112" s="189"/>
      <c r="H112" s="189"/>
      <c r="I112" s="189"/>
      <c r="J112" s="189"/>
      <c r="K112" s="189"/>
      <c r="L112" s="189"/>
      <c r="M112" s="189"/>
      <c r="N112" s="189"/>
      <c r="O112" s="189"/>
    </row>
    <row r="113" spans="1:15" x14ac:dyDescent="0.2">
      <c r="A113" s="72" t="s">
        <v>199</v>
      </c>
      <c r="B113" s="75" t="s">
        <v>128</v>
      </c>
      <c r="C113" s="76">
        <v>0</v>
      </c>
      <c r="D113" s="76">
        <v>0</v>
      </c>
      <c r="F113" s="189"/>
      <c r="G113" s="189"/>
      <c r="H113" s="189"/>
      <c r="I113" s="189"/>
      <c r="J113" s="189"/>
      <c r="K113" s="189"/>
      <c r="L113" s="189"/>
      <c r="M113" s="189"/>
      <c r="N113" s="189"/>
      <c r="O113" s="189"/>
    </row>
    <row r="114" spans="1:15" x14ac:dyDescent="0.2">
      <c r="A114" s="83"/>
      <c r="B114" s="137"/>
      <c r="C114" s="76">
        <v>0</v>
      </c>
      <c r="D114" s="76">
        <v>0</v>
      </c>
      <c r="F114" s="189"/>
      <c r="G114" s="189"/>
      <c r="H114" s="189"/>
      <c r="I114" s="189"/>
      <c r="J114" s="189"/>
      <c r="K114" s="189"/>
      <c r="L114" s="189"/>
      <c r="M114" s="189"/>
      <c r="N114" s="189"/>
      <c r="O114" s="189"/>
    </row>
    <row r="115" spans="1:15" ht="13.5" thickBot="1" x14ac:dyDescent="0.25">
      <c r="B115" s="77" t="s">
        <v>196</v>
      </c>
      <c r="C115" s="78">
        <f>SUM(C113:C114)</f>
        <v>0</v>
      </c>
      <c r="D115" s="78">
        <f>SUM(D113:D114)</f>
        <v>0</v>
      </c>
      <c r="F115" s="189"/>
      <c r="G115" s="189"/>
      <c r="H115" s="189"/>
      <c r="I115" s="189"/>
      <c r="J115" s="189"/>
      <c r="K115" s="189"/>
      <c r="L115" s="189"/>
      <c r="M115" s="189"/>
      <c r="N115" s="189"/>
      <c r="O115" s="189"/>
    </row>
    <row r="116" spans="1:15" ht="13.5" thickTop="1" x14ac:dyDescent="0.2">
      <c r="B116" s="77"/>
      <c r="C116" s="82"/>
      <c r="D116" s="82"/>
      <c r="F116" s="189"/>
      <c r="G116" s="189"/>
      <c r="H116" s="189"/>
      <c r="I116" s="189"/>
      <c r="J116" s="189"/>
      <c r="K116" s="189"/>
      <c r="L116" s="189"/>
      <c r="M116" s="189"/>
      <c r="N116" s="189"/>
      <c r="O116" s="189"/>
    </row>
    <row r="117" spans="1:15" ht="15" x14ac:dyDescent="0.25">
      <c r="A117" s="16"/>
      <c r="B117" s="44" t="s">
        <v>3</v>
      </c>
      <c r="C117" s="45"/>
      <c r="F117" s="189"/>
      <c r="G117" s="189"/>
      <c r="H117" s="189"/>
      <c r="I117" s="189"/>
      <c r="J117" s="189"/>
      <c r="K117" s="189"/>
      <c r="L117" s="189"/>
      <c r="M117" s="189"/>
      <c r="N117" s="189"/>
      <c r="O117" s="189"/>
    </row>
    <row r="118" spans="1:15" ht="14.25" x14ac:dyDescent="0.2">
      <c r="A118" s="81" t="s">
        <v>117</v>
      </c>
      <c r="B118" s="75" t="s">
        <v>13</v>
      </c>
      <c r="C118" s="76">
        <v>0</v>
      </c>
      <c r="D118" s="76">
        <v>0</v>
      </c>
      <c r="F118" s="189"/>
      <c r="G118" s="189"/>
      <c r="H118" s="189"/>
      <c r="I118" s="189"/>
      <c r="J118" s="189"/>
      <c r="K118" s="189"/>
      <c r="L118" s="189"/>
      <c r="M118" s="189"/>
      <c r="N118" s="189"/>
      <c r="O118" s="189"/>
    </row>
    <row r="119" spans="1:15" ht="14.25" x14ac:dyDescent="0.2">
      <c r="A119" s="81" t="s">
        <v>118</v>
      </c>
      <c r="B119" s="75" t="s">
        <v>141</v>
      </c>
      <c r="C119" s="76">
        <v>0</v>
      </c>
      <c r="D119" s="76">
        <v>0</v>
      </c>
      <c r="F119" s="189"/>
      <c r="G119" s="189"/>
      <c r="H119" s="189"/>
      <c r="I119" s="189"/>
      <c r="J119" s="189"/>
      <c r="K119" s="189"/>
      <c r="L119" s="189"/>
      <c r="M119" s="189"/>
      <c r="N119" s="189"/>
      <c r="O119" s="189"/>
    </row>
    <row r="120" spans="1:15" ht="14.25" x14ac:dyDescent="0.2">
      <c r="A120" s="81" t="s">
        <v>119</v>
      </c>
      <c r="B120" s="75" t="s">
        <v>142</v>
      </c>
      <c r="C120" s="76">
        <v>0</v>
      </c>
      <c r="D120" s="76">
        <v>0</v>
      </c>
      <c r="F120" s="189"/>
      <c r="G120" s="189"/>
      <c r="H120" s="189"/>
      <c r="I120" s="189"/>
      <c r="J120" s="189"/>
      <c r="K120" s="189"/>
      <c r="L120" s="189"/>
      <c r="M120" s="189"/>
      <c r="N120" s="189"/>
      <c r="O120" s="189"/>
    </row>
    <row r="121" spans="1:15" ht="14.25" x14ac:dyDescent="0.2">
      <c r="A121" s="81" t="s">
        <v>120</v>
      </c>
      <c r="B121" s="75" t="s">
        <v>143</v>
      </c>
      <c r="C121" s="76">
        <v>0</v>
      </c>
      <c r="D121" s="76">
        <v>0</v>
      </c>
      <c r="F121" s="189"/>
      <c r="G121" s="189"/>
      <c r="H121" s="189"/>
      <c r="I121" s="189"/>
      <c r="J121" s="189"/>
      <c r="K121" s="189"/>
      <c r="L121" s="189"/>
      <c r="M121" s="189"/>
      <c r="N121" s="189"/>
      <c r="O121" s="189"/>
    </row>
    <row r="122" spans="1:15" ht="14.25" x14ac:dyDescent="0.2">
      <c r="A122" s="81" t="s">
        <v>130</v>
      </c>
      <c r="B122" s="75" t="s">
        <v>12</v>
      </c>
      <c r="C122" s="76">
        <v>0</v>
      </c>
      <c r="D122" s="76">
        <v>0</v>
      </c>
      <c r="F122" s="189"/>
      <c r="G122" s="189"/>
      <c r="H122" s="189"/>
      <c r="I122" s="189"/>
      <c r="J122" s="189"/>
      <c r="K122" s="189"/>
      <c r="L122" s="189"/>
      <c r="M122" s="189"/>
      <c r="N122" s="189"/>
      <c r="O122" s="189"/>
    </row>
    <row r="123" spans="1:15" ht="13.5" thickBot="1" x14ac:dyDescent="0.25">
      <c r="B123" s="77" t="s">
        <v>4</v>
      </c>
      <c r="C123" s="78">
        <f>SUM(C118:C122)</f>
        <v>0</v>
      </c>
      <c r="D123" s="78">
        <f>SUM(D117:D122)</f>
        <v>0</v>
      </c>
      <c r="F123" s="189"/>
      <c r="G123" s="189"/>
      <c r="H123" s="189"/>
      <c r="I123" s="189"/>
      <c r="J123" s="189"/>
      <c r="K123" s="189"/>
      <c r="L123" s="189"/>
      <c r="M123" s="189"/>
      <c r="N123" s="189"/>
      <c r="O123" s="189"/>
    </row>
    <row r="124" spans="1:15" ht="13.5" thickTop="1" x14ac:dyDescent="0.2">
      <c r="B124" s="77"/>
      <c r="C124" s="82"/>
      <c r="D124" s="82"/>
      <c r="F124" s="189"/>
      <c r="G124" s="189"/>
      <c r="H124" s="189"/>
      <c r="I124" s="189"/>
      <c r="J124" s="189"/>
      <c r="K124" s="189"/>
      <c r="L124" s="189"/>
      <c r="M124" s="189"/>
      <c r="N124" s="189"/>
      <c r="O124" s="189"/>
    </row>
    <row r="125" spans="1:15" ht="14.25" x14ac:dyDescent="0.2">
      <c r="A125" s="81" t="s">
        <v>122</v>
      </c>
      <c r="B125" s="73" t="s">
        <v>204</v>
      </c>
      <c r="C125" s="33"/>
      <c r="D125" s="33"/>
      <c r="F125" s="189"/>
      <c r="G125" s="189"/>
      <c r="H125" s="189"/>
      <c r="I125" s="189"/>
      <c r="J125" s="189"/>
      <c r="K125" s="189"/>
      <c r="L125" s="189"/>
      <c r="M125" s="189"/>
      <c r="N125" s="189"/>
      <c r="O125" s="189"/>
    </row>
    <row r="126" spans="1:15" x14ac:dyDescent="0.2">
      <c r="A126" s="72" t="s">
        <v>200</v>
      </c>
      <c r="B126" s="75" t="s">
        <v>81</v>
      </c>
      <c r="C126" s="76">
        <v>0</v>
      </c>
      <c r="D126" s="76">
        <v>0</v>
      </c>
      <c r="F126" s="189"/>
      <c r="G126" s="189"/>
      <c r="H126" s="189"/>
      <c r="I126" s="189"/>
      <c r="J126" s="189"/>
      <c r="K126" s="189"/>
      <c r="L126" s="189"/>
      <c r="M126" s="189"/>
      <c r="N126" s="189"/>
      <c r="O126" s="189"/>
    </row>
    <row r="127" spans="1:15" x14ac:dyDescent="0.2">
      <c r="A127" s="72" t="s">
        <v>201</v>
      </c>
      <c r="B127" s="75" t="s">
        <v>82</v>
      </c>
      <c r="C127" s="76">
        <v>0</v>
      </c>
      <c r="D127" s="76">
        <v>0</v>
      </c>
      <c r="F127" s="189"/>
      <c r="G127" s="189"/>
      <c r="H127" s="189"/>
      <c r="I127" s="189"/>
      <c r="J127" s="189"/>
      <c r="K127" s="189"/>
      <c r="L127" s="189"/>
      <c r="M127" s="189"/>
      <c r="N127" s="189"/>
      <c r="O127" s="189"/>
    </row>
    <row r="128" spans="1:15" ht="13.5" thickBot="1" x14ac:dyDescent="0.25">
      <c r="B128" s="77" t="s">
        <v>83</v>
      </c>
      <c r="C128" s="78">
        <f>SUM(C126:C127)</f>
        <v>0</v>
      </c>
      <c r="D128" s="78">
        <f>SUM(D126:D127)</f>
        <v>0</v>
      </c>
      <c r="F128" s="189"/>
      <c r="G128" s="189"/>
      <c r="H128" s="189"/>
      <c r="I128" s="189"/>
      <c r="J128" s="189"/>
      <c r="K128" s="189"/>
      <c r="L128" s="189"/>
      <c r="M128" s="189"/>
      <c r="N128" s="189"/>
      <c r="O128" s="189"/>
    </row>
    <row r="129" spans="1:15" ht="13.5" thickTop="1" x14ac:dyDescent="0.2">
      <c r="F129" s="189"/>
      <c r="G129" s="189"/>
      <c r="H129" s="189"/>
      <c r="I129" s="189"/>
      <c r="J129" s="189"/>
      <c r="K129" s="189"/>
      <c r="L129" s="189"/>
      <c r="M129" s="189"/>
      <c r="N129" s="189"/>
      <c r="O129" s="189"/>
    </row>
    <row r="130" spans="1:15" ht="14.25" x14ac:dyDescent="0.2">
      <c r="A130" s="81" t="s">
        <v>121</v>
      </c>
      <c r="B130" s="73" t="s">
        <v>80</v>
      </c>
      <c r="C130" s="33"/>
      <c r="D130" s="33"/>
      <c r="F130" s="189"/>
      <c r="G130" s="189"/>
      <c r="H130" s="189"/>
      <c r="I130" s="189"/>
      <c r="J130" s="189"/>
      <c r="K130" s="189"/>
      <c r="L130" s="189"/>
      <c r="M130" s="189"/>
      <c r="N130" s="189"/>
      <c r="O130" s="189"/>
    </row>
    <row r="131" spans="1:15" x14ac:dyDescent="0.2">
      <c r="A131" s="72" t="s">
        <v>202</v>
      </c>
      <c r="B131" s="75" t="s">
        <v>84</v>
      </c>
      <c r="C131" s="76">
        <v>0</v>
      </c>
      <c r="D131" s="76">
        <v>0</v>
      </c>
      <c r="F131" s="189"/>
      <c r="G131" s="189"/>
      <c r="H131" s="189"/>
      <c r="I131" s="189"/>
      <c r="J131" s="189"/>
      <c r="K131" s="189"/>
      <c r="L131" s="189"/>
      <c r="M131" s="189"/>
      <c r="N131" s="189"/>
      <c r="O131" s="189"/>
    </row>
    <row r="132" spans="1:15" x14ac:dyDescent="0.2">
      <c r="A132" s="72" t="s">
        <v>203</v>
      </c>
      <c r="B132" s="75" t="s">
        <v>85</v>
      </c>
      <c r="C132" s="76">
        <f>+'Rekstur og efnahagur'!E28</f>
        <v>0</v>
      </c>
      <c r="D132" s="76">
        <f>+'Rekstur og efnahagur'!G28</f>
        <v>0</v>
      </c>
      <c r="F132" s="189"/>
      <c r="G132" s="189"/>
      <c r="H132" s="189"/>
      <c r="I132" s="189"/>
      <c r="J132" s="189"/>
      <c r="K132" s="189"/>
      <c r="L132" s="189"/>
      <c r="M132" s="189"/>
      <c r="N132" s="189"/>
      <c r="O132" s="189"/>
    </row>
    <row r="133" spans="1:15" ht="13.5" thickBot="1" x14ac:dyDescent="0.25">
      <c r="B133" s="77" t="s">
        <v>86</v>
      </c>
      <c r="C133" s="78">
        <f>SUM(C131:C132)</f>
        <v>0</v>
      </c>
      <c r="D133" s="78">
        <f>SUM(D131:D132)</f>
        <v>0</v>
      </c>
      <c r="E133" s="108"/>
      <c r="F133" s="189"/>
      <c r="G133" s="189"/>
      <c r="H133" s="189"/>
      <c r="I133" s="189"/>
      <c r="J133" s="189"/>
      <c r="K133" s="189"/>
      <c r="L133" s="189"/>
      <c r="M133" s="189"/>
      <c r="N133" s="189"/>
      <c r="O133" s="189"/>
    </row>
    <row r="134" spans="1:15" ht="13.5" thickTop="1" x14ac:dyDescent="0.2">
      <c r="F134" s="189"/>
      <c r="G134" s="189"/>
      <c r="H134" s="189"/>
      <c r="I134" s="189"/>
      <c r="J134" s="189"/>
      <c r="K134" s="189"/>
      <c r="L134" s="189"/>
      <c r="M134" s="189"/>
      <c r="N134" s="189"/>
      <c r="O134" s="189"/>
    </row>
    <row r="135" spans="1:15" ht="14.25" x14ac:dyDescent="0.2">
      <c r="A135" s="81"/>
      <c r="B135" s="73" t="s">
        <v>226</v>
      </c>
      <c r="C135" s="33"/>
      <c r="D135" s="33"/>
      <c r="F135" s="189"/>
      <c r="G135" s="189"/>
      <c r="H135" s="189"/>
      <c r="I135" s="189"/>
      <c r="J135" s="189"/>
      <c r="K135" s="189"/>
      <c r="L135" s="189"/>
      <c r="M135" s="189"/>
      <c r="N135" s="189"/>
      <c r="O135" s="189"/>
    </row>
    <row r="136" spans="1:15" ht="14.25" x14ac:dyDescent="0.2">
      <c r="A136" s="81" t="s">
        <v>123</v>
      </c>
      <c r="B136" s="75" t="s">
        <v>17</v>
      </c>
      <c r="C136" s="76">
        <v>0</v>
      </c>
      <c r="D136" s="76">
        <v>0</v>
      </c>
      <c r="F136" s="189"/>
      <c r="G136" s="189"/>
      <c r="H136" s="189"/>
      <c r="I136" s="189"/>
      <c r="J136" s="189"/>
      <c r="K136" s="189"/>
      <c r="L136" s="189"/>
      <c r="M136" s="189"/>
      <c r="N136" s="189"/>
      <c r="O136" s="189"/>
    </row>
    <row r="137" spans="1:15" ht="14.25" x14ac:dyDescent="0.2">
      <c r="A137" s="81" t="s">
        <v>124</v>
      </c>
      <c r="B137" s="75" t="s">
        <v>18</v>
      </c>
      <c r="C137" s="76">
        <v>0</v>
      </c>
      <c r="D137" s="76">
        <v>0</v>
      </c>
      <c r="F137" s="189"/>
      <c r="G137" s="189"/>
      <c r="H137" s="189"/>
      <c r="I137" s="189"/>
      <c r="J137" s="189"/>
      <c r="K137" s="189"/>
      <c r="L137" s="189"/>
      <c r="M137" s="189"/>
      <c r="N137" s="189"/>
      <c r="O137" s="189"/>
    </row>
    <row r="138" spans="1:15" ht="14.25" x14ac:dyDescent="0.2">
      <c r="A138" s="81" t="s">
        <v>125</v>
      </c>
      <c r="B138" s="75" t="s">
        <v>88</v>
      </c>
      <c r="C138" s="76">
        <v>0</v>
      </c>
      <c r="D138" s="76">
        <v>0</v>
      </c>
      <c r="F138" s="189"/>
      <c r="G138" s="189"/>
      <c r="H138" s="189"/>
      <c r="I138" s="189"/>
      <c r="J138" s="189"/>
      <c r="K138" s="189"/>
      <c r="L138" s="189"/>
      <c r="M138" s="189"/>
      <c r="N138" s="189"/>
      <c r="O138" s="189"/>
    </row>
    <row r="139" spans="1:15" ht="14.25" x14ac:dyDescent="0.2">
      <c r="A139" s="81" t="s">
        <v>126</v>
      </c>
      <c r="B139" s="75" t="s">
        <v>266</v>
      </c>
      <c r="C139" s="76">
        <v>0</v>
      </c>
      <c r="D139" s="76">
        <v>0</v>
      </c>
      <c r="F139" s="189"/>
      <c r="G139" s="189"/>
      <c r="H139" s="189"/>
      <c r="I139" s="189"/>
      <c r="J139" s="189"/>
      <c r="K139" s="189"/>
      <c r="L139" s="189"/>
      <c r="M139" s="189"/>
      <c r="N139" s="189"/>
      <c r="O139" s="189"/>
    </row>
    <row r="140" spans="1:15" ht="14.25" x14ac:dyDescent="0.2">
      <c r="A140" s="81" t="s">
        <v>127</v>
      </c>
      <c r="B140" s="75" t="s">
        <v>92</v>
      </c>
      <c r="C140" s="76">
        <v>0</v>
      </c>
      <c r="D140" s="76">
        <v>0</v>
      </c>
      <c r="F140" s="189"/>
      <c r="G140" s="189"/>
      <c r="H140" s="189"/>
      <c r="I140" s="189"/>
      <c r="J140" s="189"/>
      <c r="K140" s="189"/>
      <c r="L140" s="189"/>
      <c r="M140" s="189"/>
      <c r="N140" s="189"/>
      <c r="O140" s="189"/>
    </row>
    <row r="141" spans="1:15" ht="14.25" x14ac:dyDescent="0.2">
      <c r="A141" s="81" t="s">
        <v>222</v>
      </c>
      <c r="B141" s="75" t="s">
        <v>87</v>
      </c>
      <c r="C141" s="76">
        <v>0</v>
      </c>
      <c r="D141" s="76">
        <v>0</v>
      </c>
      <c r="E141" s="108"/>
      <c r="F141" s="189"/>
      <c r="G141" s="189"/>
      <c r="H141" s="189"/>
      <c r="I141" s="189"/>
      <c r="J141" s="189"/>
      <c r="K141" s="189"/>
      <c r="L141" s="189"/>
      <c r="M141" s="189"/>
      <c r="N141" s="189"/>
      <c r="O141" s="189"/>
    </row>
    <row r="142" spans="1:15" ht="13.5" thickBot="1" x14ac:dyDescent="0.25">
      <c r="A142" s="33"/>
      <c r="B142" s="77" t="s">
        <v>227</v>
      </c>
      <c r="C142" s="78">
        <f>SUM(C136:C141)</f>
        <v>0</v>
      </c>
      <c r="D142" s="78">
        <f>SUM(D136:D141)</f>
        <v>0</v>
      </c>
      <c r="F142" s="192">
        <f>'Forsíða og áritun'!$G$13+1</f>
        <v>2023</v>
      </c>
      <c r="G142" s="189"/>
      <c r="H142" s="189"/>
      <c r="I142" s="189"/>
      <c r="J142" s="189"/>
      <c r="K142" s="189"/>
      <c r="L142" s="189"/>
      <c r="M142" s="189"/>
      <c r="N142" s="189"/>
      <c r="O142" s="189"/>
    </row>
    <row r="143" spans="1:15" ht="13.5" thickTop="1" x14ac:dyDescent="0.2">
      <c r="A143" s="109"/>
      <c r="B143" s="109"/>
      <c r="C143" s="109"/>
      <c r="D143" s="109"/>
      <c r="F143" s="192">
        <f>F142+1</f>
        <v>2024</v>
      </c>
      <c r="G143" s="189"/>
      <c r="H143" s="189"/>
      <c r="I143" s="189"/>
      <c r="J143" s="189"/>
      <c r="K143" s="189"/>
      <c r="L143" s="189"/>
      <c r="M143" s="189"/>
      <c r="N143" s="189"/>
      <c r="O143" s="189"/>
    </row>
    <row r="144" spans="1:15" ht="15.75" x14ac:dyDescent="0.25">
      <c r="A144" s="187" t="s">
        <v>215</v>
      </c>
      <c r="B144" s="187"/>
      <c r="C144" s="187"/>
      <c r="D144" s="187"/>
      <c r="E144" s="84"/>
      <c r="F144" s="192">
        <f>F143+1</f>
        <v>2025</v>
      </c>
      <c r="G144" s="189"/>
      <c r="H144" s="189"/>
      <c r="I144" s="189"/>
      <c r="J144" s="189"/>
      <c r="K144" s="189"/>
      <c r="L144" s="189"/>
      <c r="M144" s="189"/>
      <c r="N144" s="189"/>
      <c r="O144" s="189"/>
    </row>
    <row r="145" spans="1:15" ht="15.75" x14ac:dyDescent="0.25">
      <c r="A145" s="134"/>
      <c r="B145" s="134"/>
      <c r="C145" s="63">
        <f>'Forsíða og áritun'!$G$13</f>
        <v>2022</v>
      </c>
      <c r="D145" s="63">
        <f>C145-1</f>
        <v>2021</v>
      </c>
      <c r="F145" s="192">
        <f>F144+1</f>
        <v>2026</v>
      </c>
      <c r="G145" s="189"/>
      <c r="H145" s="189"/>
      <c r="I145" s="189"/>
      <c r="J145" s="189"/>
      <c r="K145" s="189"/>
      <c r="L145" s="189"/>
      <c r="M145" s="189"/>
      <c r="N145" s="189"/>
      <c r="O145" s="189"/>
    </row>
    <row r="146" spans="1:15" ht="14.25" x14ac:dyDescent="0.2">
      <c r="A146" s="33"/>
      <c r="B146" s="73" t="s">
        <v>206</v>
      </c>
      <c r="C146" s="82"/>
      <c r="D146" s="82"/>
      <c r="E146" s="108"/>
      <c r="F146" s="193"/>
      <c r="G146" s="189"/>
      <c r="H146" s="189"/>
      <c r="I146" s="189"/>
      <c r="J146" s="189"/>
      <c r="K146" s="189"/>
      <c r="L146" s="189"/>
      <c r="M146" s="189"/>
      <c r="N146" s="189"/>
      <c r="O146" s="189"/>
    </row>
    <row r="147" spans="1:15" x14ac:dyDescent="0.2">
      <c r="A147" s="33"/>
      <c r="B147" s="75" t="s">
        <v>90</v>
      </c>
      <c r="C147" s="76">
        <v>0</v>
      </c>
      <c r="D147" s="76">
        <v>0</v>
      </c>
      <c r="E147" s="108"/>
      <c r="F147" s="189"/>
      <c r="G147" s="189"/>
      <c r="H147" s="189"/>
      <c r="I147" s="189"/>
      <c r="J147" s="189"/>
      <c r="K147" s="189"/>
      <c r="L147" s="189"/>
      <c r="M147" s="189"/>
      <c r="N147" s="189"/>
      <c r="O147" s="189"/>
    </row>
    <row r="148" spans="1:15" x14ac:dyDescent="0.2">
      <c r="A148" s="33"/>
      <c r="B148" s="75" t="s">
        <v>91</v>
      </c>
      <c r="C148" s="76">
        <v>0</v>
      </c>
      <c r="D148" s="76">
        <v>0</v>
      </c>
      <c r="E148" s="108"/>
      <c r="F148" s="189"/>
      <c r="G148" s="189"/>
      <c r="H148" s="189"/>
      <c r="I148" s="189"/>
      <c r="J148" s="189"/>
      <c r="K148" s="189"/>
      <c r="L148" s="189"/>
      <c r="M148" s="189"/>
      <c r="N148" s="189"/>
      <c r="O148" s="189"/>
    </row>
    <row r="149" spans="1:15" x14ac:dyDescent="0.2">
      <c r="A149" s="33"/>
      <c r="B149" s="75" t="s">
        <v>92</v>
      </c>
      <c r="C149" s="76">
        <v>0</v>
      </c>
      <c r="D149" s="76">
        <v>0</v>
      </c>
      <c r="E149" s="108"/>
      <c r="F149" s="189"/>
      <c r="G149" s="189"/>
      <c r="H149" s="189"/>
      <c r="I149" s="189"/>
      <c r="J149" s="189"/>
      <c r="K149" s="189"/>
      <c r="L149" s="189"/>
      <c r="M149" s="189"/>
      <c r="N149" s="189"/>
      <c r="O149" s="189"/>
    </row>
    <row r="150" spans="1:15" ht="13.5" thickBot="1" x14ac:dyDescent="0.25">
      <c r="A150" s="33"/>
      <c r="B150" s="77" t="s">
        <v>218</v>
      </c>
      <c r="C150" s="78">
        <f>SUM(C147:C149)</f>
        <v>0</v>
      </c>
      <c r="D150" s="78">
        <f>SUM(D147:D149)</f>
        <v>0</v>
      </c>
      <c r="E150" s="108"/>
      <c r="F150" s="189"/>
      <c r="G150" s="189"/>
      <c r="H150" s="189"/>
      <c r="I150" s="189"/>
      <c r="J150" s="189"/>
      <c r="K150" s="189"/>
      <c r="L150" s="189"/>
      <c r="M150" s="189"/>
      <c r="N150" s="189"/>
      <c r="O150" s="189"/>
    </row>
    <row r="151" spans="1:15" ht="13.5" thickTop="1" x14ac:dyDescent="0.2">
      <c r="A151" s="33"/>
      <c r="B151" s="77"/>
      <c r="C151" s="82"/>
      <c r="D151" s="82"/>
      <c r="E151" s="108"/>
      <c r="F151" s="189"/>
      <c r="G151" s="189"/>
      <c r="H151" s="189"/>
      <c r="I151" s="189"/>
      <c r="J151" s="189"/>
      <c r="K151" s="189"/>
      <c r="L151" s="189"/>
      <c r="M151" s="189"/>
      <c r="N151" s="189"/>
      <c r="O151" s="189"/>
    </row>
    <row r="152" spans="1:15" ht="14.25" x14ac:dyDescent="0.2">
      <c r="A152" s="33"/>
      <c r="B152" s="73" t="s">
        <v>93</v>
      </c>
      <c r="C152" s="82"/>
      <c r="D152" s="82"/>
      <c r="E152" s="108"/>
      <c r="F152" s="189"/>
      <c r="G152" s="189"/>
      <c r="H152" s="189"/>
      <c r="I152" s="189"/>
      <c r="J152" s="189"/>
      <c r="K152" s="189"/>
      <c r="L152" s="189"/>
      <c r="M152" s="189"/>
      <c r="N152" s="189"/>
      <c r="O152" s="189"/>
    </row>
    <row r="153" spans="1:15" x14ac:dyDescent="0.2">
      <c r="A153" s="33"/>
      <c r="B153" s="75" t="str">
        <f>"Árið "&amp;F142</f>
        <v>Árið 2023</v>
      </c>
      <c r="C153" s="76">
        <v>0</v>
      </c>
      <c r="D153" s="76">
        <v>0</v>
      </c>
      <c r="E153" s="108"/>
      <c r="F153" s="189"/>
      <c r="G153" s="189"/>
      <c r="H153" s="189"/>
      <c r="I153" s="189"/>
      <c r="J153" s="189"/>
      <c r="K153" s="189"/>
      <c r="L153" s="189"/>
      <c r="M153" s="189"/>
      <c r="N153" s="189"/>
      <c r="O153" s="189"/>
    </row>
    <row r="154" spans="1:15" x14ac:dyDescent="0.2">
      <c r="A154" s="33"/>
      <c r="B154" s="75" t="str">
        <f>"Árið "&amp;F143</f>
        <v>Árið 2024</v>
      </c>
      <c r="C154" s="76">
        <v>0</v>
      </c>
      <c r="D154" s="76">
        <v>0</v>
      </c>
      <c r="E154" s="108"/>
      <c r="F154" s="189"/>
      <c r="G154" s="189"/>
      <c r="H154" s="189"/>
      <c r="I154" s="189"/>
      <c r="J154" s="189"/>
      <c r="K154" s="189"/>
      <c r="L154" s="189"/>
      <c r="M154" s="189"/>
      <c r="N154" s="189"/>
      <c r="O154" s="189"/>
    </row>
    <row r="155" spans="1:15" x14ac:dyDescent="0.2">
      <c r="A155" s="33"/>
      <c r="B155" s="75" t="str">
        <f>"Árið "&amp;F144</f>
        <v>Árið 2025</v>
      </c>
      <c r="C155" s="76">
        <v>0</v>
      </c>
      <c r="D155" s="76">
        <v>0</v>
      </c>
      <c r="E155" s="108"/>
      <c r="F155" s="189"/>
      <c r="G155" s="189"/>
      <c r="H155" s="189"/>
      <c r="I155" s="189"/>
      <c r="J155" s="189"/>
      <c r="K155" s="189"/>
      <c r="L155" s="189"/>
      <c r="M155" s="189"/>
      <c r="N155" s="189"/>
      <c r="O155" s="189"/>
    </row>
    <row r="156" spans="1:15" x14ac:dyDescent="0.2">
      <c r="A156" s="33"/>
      <c r="B156" s="75" t="str">
        <f>"Árið "&amp;F145</f>
        <v>Árið 2026</v>
      </c>
      <c r="C156" s="76">
        <v>0</v>
      </c>
      <c r="D156" s="76">
        <v>0</v>
      </c>
      <c r="E156" s="108"/>
      <c r="F156" s="189"/>
      <c r="G156" s="189"/>
      <c r="H156" s="189"/>
      <c r="I156" s="189"/>
      <c r="J156" s="189"/>
      <c r="K156" s="189"/>
      <c r="L156" s="189"/>
      <c r="M156" s="189"/>
      <c r="N156" s="189"/>
      <c r="O156" s="189"/>
    </row>
    <row r="157" spans="1:15" x14ac:dyDescent="0.2">
      <c r="A157" s="33"/>
      <c r="B157" s="75" t="s">
        <v>94</v>
      </c>
      <c r="C157" s="76">
        <v>0</v>
      </c>
      <c r="D157" s="76">
        <v>0</v>
      </c>
      <c r="E157" s="108"/>
      <c r="F157" s="189"/>
      <c r="G157" s="189"/>
      <c r="H157" s="189"/>
      <c r="I157" s="189"/>
      <c r="J157" s="189"/>
      <c r="K157" s="189"/>
      <c r="L157" s="189"/>
      <c r="M157" s="189"/>
      <c r="N157" s="189"/>
      <c r="O157" s="189"/>
    </row>
    <row r="158" spans="1:15" ht="13.5" thickBot="1" x14ac:dyDescent="0.25">
      <c r="A158" s="33"/>
      <c r="B158" s="77" t="s">
        <v>225</v>
      </c>
      <c r="C158" s="78">
        <f>SUM(C153:C157)</f>
        <v>0</v>
      </c>
      <c r="D158" s="78">
        <f>SUM(D153:D157)</f>
        <v>0</v>
      </c>
      <c r="E158" s="108"/>
      <c r="F158" s="189"/>
      <c r="G158" s="189"/>
      <c r="H158" s="189"/>
      <c r="I158" s="189"/>
      <c r="J158" s="189"/>
      <c r="K158" s="189"/>
      <c r="L158" s="189"/>
      <c r="M158" s="189"/>
      <c r="N158" s="189"/>
      <c r="O158" s="189"/>
    </row>
    <row r="159" spans="1:15" ht="13.5" thickTop="1" x14ac:dyDescent="0.2">
      <c r="A159" s="33"/>
      <c r="B159" s="77"/>
      <c r="C159" s="82"/>
      <c r="D159" s="82"/>
      <c r="E159" s="108"/>
      <c r="F159" s="189"/>
      <c r="G159" s="189"/>
      <c r="H159" s="189"/>
      <c r="I159" s="189"/>
      <c r="J159" s="189"/>
      <c r="K159" s="189"/>
      <c r="L159" s="189"/>
      <c r="M159" s="189"/>
      <c r="N159" s="189"/>
      <c r="O159" s="189"/>
    </row>
    <row r="160" spans="1:15" x14ac:dyDescent="0.2">
      <c r="A160" s="33"/>
      <c r="C160" s="33"/>
      <c r="D160" s="33"/>
      <c r="E160" s="108"/>
      <c r="F160" s="189"/>
      <c r="G160" s="189"/>
      <c r="H160" s="189"/>
      <c r="I160" s="189"/>
      <c r="J160" s="189"/>
      <c r="K160" s="189"/>
      <c r="L160" s="189"/>
      <c r="M160" s="189"/>
      <c r="N160" s="189"/>
      <c r="O160" s="189"/>
    </row>
    <row r="161" spans="1:15" x14ac:dyDescent="0.2">
      <c r="A161" s="85"/>
      <c r="B161" s="84"/>
      <c r="C161" s="86"/>
      <c r="D161" s="86"/>
      <c r="E161" s="84"/>
      <c r="F161" s="189"/>
      <c r="G161" s="189"/>
      <c r="H161" s="189"/>
      <c r="I161" s="189"/>
      <c r="J161" s="189"/>
      <c r="K161" s="189"/>
      <c r="L161" s="189"/>
      <c r="M161" s="189"/>
      <c r="N161" s="189"/>
      <c r="O161" s="189"/>
    </row>
    <row r="162" spans="1:15" x14ac:dyDescent="0.2">
      <c r="A162" s="85"/>
      <c r="B162" s="84"/>
      <c r="C162" s="86"/>
      <c r="D162" s="86"/>
      <c r="E162" s="84"/>
      <c r="F162" s="189"/>
      <c r="G162" s="189"/>
      <c r="H162" s="189"/>
      <c r="I162" s="189"/>
      <c r="J162" s="189"/>
      <c r="K162" s="189"/>
      <c r="L162" s="189"/>
      <c r="M162" s="189"/>
      <c r="N162" s="189"/>
      <c r="O162" s="189"/>
    </row>
    <row r="163" spans="1:15" x14ac:dyDescent="0.2">
      <c r="A163" s="85"/>
      <c r="B163" s="84"/>
      <c r="C163" s="86"/>
      <c r="D163" s="86"/>
      <c r="E163" s="84"/>
      <c r="F163" s="189"/>
      <c r="G163" s="189"/>
      <c r="H163" s="189"/>
      <c r="I163" s="189"/>
      <c r="J163" s="189"/>
      <c r="K163" s="189"/>
      <c r="L163" s="189"/>
      <c r="M163" s="189"/>
      <c r="N163" s="189"/>
      <c r="O163" s="189"/>
    </row>
    <row r="164" spans="1:15" x14ac:dyDescent="0.2">
      <c r="A164" s="85"/>
      <c r="B164" s="84"/>
      <c r="C164" s="86"/>
      <c r="D164" s="86"/>
      <c r="E164" s="84"/>
      <c r="F164" s="189"/>
      <c r="G164" s="189"/>
      <c r="H164" s="189"/>
      <c r="I164" s="189"/>
      <c r="J164" s="189"/>
      <c r="K164" s="189"/>
      <c r="L164" s="189"/>
      <c r="M164" s="189"/>
      <c r="N164" s="189"/>
      <c r="O164" s="189"/>
    </row>
    <row r="165" spans="1:15" x14ac:dyDescent="0.2">
      <c r="A165" s="85"/>
      <c r="B165" s="84"/>
      <c r="C165" s="86"/>
      <c r="D165" s="86"/>
      <c r="E165" s="84"/>
      <c r="F165" s="189"/>
      <c r="G165" s="189"/>
      <c r="H165" s="189"/>
      <c r="I165" s="189"/>
      <c r="J165" s="189"/>
      <c r="K165" s="189"/>
      <c r="L165" s="189"/>
      <c r="M165" s="189"/>
      <c r="N165" s="189"/>
      <c r="O165" s="189"/>
    </row>
    <row r="166" spans="1:15" x14ac:dyDescent="0.2">
      <c r="A166" s="85"/>
      <c r="B166" s="84"/>
      <c r="C166" s="86"/>
      <c r="D166" s="86"/>
      <c r="E166" s="84"/>
      <c r="F166" s="189"/>
      <c r="G166" s="189"/>
      <c r="H166" s="189"/>
      <c r="I166" s="189"/>
      <c r="J166" s="189"/>
      <c r="K166" s="189"/>
      <c r="L166" s="189"/>
      <c r="M166" s="189"/>
      <c r="N166" s="189"/>
      <c r="O166" s="189"/>
    </row>
    <row r="167" spans="1:15" x14ac:dyDescent="0.2">
      <c r="A167" s="85"/>
      <c r="B167" s="84"/>
      <c r="C167" s="86"/>
      <c r="D167" s="86"/>
      <c r="E167" s="84"/>
      <c r="F167" s="189"/>
      <c r="G167" s="189"/>
      <c r="H167" s="189"/>
      <c r="I167" s="189"/>
      <c r="J167" s="189"/>
      <c r="K167" s="189"/>
      <c r="L167" s="189"/>
      <c r="M167" s="189"/>
      <c r="N167" s="189"/>
      <c r="O167" s="189"/>
    </row>
    <row r="168" spans="1:15" x14ac:dyDescent="0.2">
      <c r="A168" s="85"/>
      <c r="B168" s="84"/>
      <c r="C168" s="86"/>
      <c r="D168" s="86"/>
      <c r="E168" s="84"/>
      <c r="F168" s="189"/>
      <c r="G168" s="189"/>
      <c r="H168" s="189"/>
      <c r="I168" s="189"/>
      <c r="J168" s="189"/>
      <c r="K168" s="189"/>
      <c r="L168" s="189"/>
      <c r="M168" s="189"/>
      <c r="N168" s="189"/>
      <c r="O168" s="189"/>
    </row>
    <row r="169" spans="1:15" x14ac:dyDescent="0.2">
      <c r="A169" s="85"/>
      <c r="B169" s="84"/>
      <c r="C169" s="86"/>
      <c r="D169" s="86"/>
      <c r="E169" s="84"/>
      <c r="F169" s="189"/>
      <c r="G169" s="189"/>
      <c r="H169" s="189"/>
      <c r="I169" s="189"/>
      <c r="J169" s="189"/>
      <c r="K169" s="189"/>
      <c r="L169" s="189"/>
      <c r="M169" s="189"/>
      <c r="N169" s="189"/>
      <c r="O169" s="189"/>
    </row>
    <row r="170" spans="1:15" x14ac:dyDescent="0.2">
      <c r="A170" s="85"/>
      <c r="B170" s="84"/>
      <c r="C170" s="86"/>
      <c r="D170" s="86"/>
      <c r="E170" s="84"/>
      <c r="F170" s="189"/>
      <c r="G170" s="189"/>
      <c r="H170" s="189"/>
      <c r="I170" s="189"/>
      <c r="J170" s="189"/>
      <c r="K170" s="189"/>
      <c r="L170" s="189"/>
      <c r="M170" s="189"/>
      <c r="N170" s="189"/>
      <c r="O170" s="189"/>
    </row>
    <row r="171" spans="1:15" x14ac:dyDescent="0.2">
      <c r="A171" s="85"/>
      <c r="B171" s="84"/>
      <c r="C171" s="86"/>
      <c r="D171" s="86"/>
      <c r="E171" s="84"/>
      <c r="F171" s="189"/>
      <c r="G171" s="189"/>
      <c r="H171" s="189"/>
      <c r="I171" s="189"/>
      <c r="J171" s="189"/>
      <c r="K171" s="189"/>
      <c r="L171" s="189"/>
      <c r="M171" s="189"/>
      <c r="N171" s="189"/>
      <c r="O171" s="189"/>
    </row>
    <row r="172" spans="1:15" x14ac:dyDescent="0.2">
      <c r="A172" s="85"/>
      <c r="B172" s="84"/>
      <c r="C172" s="86"/>
      <c r="D172" s="86"/>
      <c r="E172" s="84"/>
      <c r="F172" s="189"/>
      <c r="G172" s="189"/>
      <c r="H172" s="189"/>
      <c r="I172" s="189"/>
      <c r="J172" s="189"/>
      <c r="K172" s="189"/>
      <c r="L172" s="189"/>
      <c r="M172" s="189"/>
      <c r="N172" s="189"/>
      <c r="O172" s="189"/>
    </row>
    <row r="173" spans="1:15" x14ac:dyDescent="0.2">
      <c r="A173" s="85"/>
      <c r="B173" s="84"/>
      <c r="C173" s="86"/>
      <c r="D173" s="86"/>
      <c r="E173" s="84"/>
      <c r="F173" s="189"/>
      <c r="G173" s="189"/>
      <c r="H173" s="189"/>
      <c r="I173" s="189"/>
      <c r="J173" s="189"/>
      <c r="K173" s="189"/>
      <c r="L173" s="189"/>
      <c r="M173" s="189"/>
      <c r="N173" s="189"/>
      <c r="O173" s="189"/>
    </row>
    <row r="174" spans="1:15" x14ac:dyDescent="0.2">
      <c r="A174" s="85"/>
      <c r="B174" s="84"/>
      <c r="C174" s="86"/>
      <c r="D174" s="86"/>
      <c r="E174" s="84"/>
      <c r="F174" s="189"/>
      <c r="G174" s="189"/>
      <c r="H174" s="189"/>
      <c r="I174" s="189"/>
      <c r="J174" s="189"/>
      <c r="K174" s="189"/>
      <c r="L174" s="189"/>
      <c r="M174" s="189"/>
      <c r="N174" s="189"/>
      <c r="O174" s="189"/>
    </row>
    <row r="175" spans="1:15" x14ac:dyDescent="0.2">
      <c r="A175" s="85"/>
      <c r="B175" s="84"/>
      <c r="C175" s="86"/>
      <c r="D175" s="86"/>
      <c r="E175" s="84"/>
      <c r="F175" s="189"/>
      <c r="G175" s="189"/>
      <c r="H175" s="189"/>
      <c r="I175" s="189"/>
      <c r="J175" s="189"/>
      <c r="K175" s="189"/>
      <c r="L175" s="189"/>
      <c r="M175" s="189"/>
      <c r="N175" s="189"/>
      <c r="O175" s="189"/>
    </row>
    <row r="176" spans="1:15" x14ac:dyDescent="0.2">
      <c r="A176" s="85"/>
      <c r="B176" s="84"/>
      <c r="C176" s="86"/>
      <c r="D176" s="86"/>
      <c r="E176" s="84"/>
      <c r="F176" s="189"/>
      <c r="G176" s="189"/>
      <c r="H176" s="189"/>
      <c r="I176" s="189"/>
      <c r="J176" s="189"/>
      <c r="K176" s="189"/>
      <c r="L176" s="189"/>
      <c r="M176" s="189"/>
      <c r="N176" s="189"/>
      <c r="O176" s="189"/>
    </row>
    <row r="177" spans="1:15" x14ac:dyDescent="0.2">
      <c r="A177" s="85"/>
      <c r="B177" s="84"/>
      <c r="C177" s="86"/>
      <c r="D177" s="86"/>
      <c r="E177" s="84"/>
      <c r="F177" s="189"/>
      <c r="G177" s="189"/>
      <c r="H177" s="189"/>
      <c r="I177" s="189"/>
      <c r="J177" s="189"/>
      <c r="K177" s="189"/>
      <c r="L177" s="189"/>
      <c r="M177" s="189"/>
      <c r="N177" s="189"/>
      <c r="O177" s="189"/>
    </row>
    <row r="178" spans="1:15" x14ac:dyDescent="0.2">
      <c r="A178" s="85"/>
      <c r="B178" s="84"/>
      <c r="C178" s="86"/>
      <c r="D178" s="86"/>
      <c r="E178" s="84"/>
      <c r="F178" s="189"/>
      <c r="G178" s="189"/>
      <c r="H178" s="189"/>
      <c r="I178" s="189"/>
      <c r="J178" s="189"/>
      <c r="K178" s="189"/>
      <c r="L178" s="189"/>
      <c r="M178" s="189"/>
      <c r="N178" s="189"/>
      <c r="O178" s="189"/>
    </row>
    <row r="179" spans="1:15" x14ac:dyDescent="0.2">
      <c r="A179" s="85"/>
      <c r="B179" s="84"/>
      <c r="C179" s="86"/>
      <c r="D179" s="86"/>
      <c r="E179" s="84"/>
      <c r="F179" s="189"/>
      <c r="G179" s="189"/>
      <c r="H179" s="189"/>
      <c r="I179" s="189"/>
      <c r="J179" s="189"/>
      <c r="K179" s="189"/>
      <c r="L179" s="189"/>
      <c r="M179" s="189"/>
      <c r="N179" s="189"/>
      <c r="O179" s="189"/>
    </row>
    <row r="180" spans="1:15" x14ac:dyDescent="0.2">
      <c r="A180" s="85"/>
      <c r="B180" s="84"/>
      <c r="C180" s="86"/>
      <c r="D180" s="86"/>
      <c r="E180" s="84"/>
      <c r="F180" s="189"/>
      <c r="G180" s="189"/>
      <c r="H180" s="189"/>
      <c r="I180" s="189"/>
      <c r="J180" s="189"/>
      <c r="K180" s="189"/>
      <c r="L180" s="189"/>
      <c r="M180" s="189"/>
      <c r="N180" s="189"/>
      <c r="O180" s="189"/>
    </row>
    <row r="181" spans="1:15" x14ac:dyDescent="0.2">
      <c r="A181" s="85"/>
      <c r="B181" s="84"/>
      <c r="C181" s="86"/>
      <c r="D181" s="86"/>
      <c r="E181" s="84"/>
      <c r="F181" s="189"/>
      <c r="G181" s="189"/>
      <c r="H181" s="189"/>
      <c r="I181" s="189"/>
      <c r="J181" s="189"/>
      <c r="K181" s="189"/>
      <c r="L181" s="189"/>
      <c r="M181" s="189"/>
      <c r="N181" s="189"/>
      <c r="O181" s="189"/>
    </row>
    <row r="182" spans="1:15" x14ac:dyDescent="0.2">
      <c r="A182" s="85"/>
      <c r="B182" s="84"/>
      <c r="C182" s="86"/>
      <c r="D182" s="86"/>
      <c r="E182" s="84"/>
      <c r="F182" s="189"/>
      <c r="G182" s="189"/>
      <c r="H182" s="189"/>
      <c r="I182" s="189"/>
      <c r="J182" s="189"/>
      <c r="K182" s="189"/>
      <c r="L182" s="189"/>
      <c r="M182" s="189"/>
      <c r="N182" s="189"/>
      <c r="O182" s="189"/>
    </row>
    <row r="183" spans="1:15" x14ac:dyDescent="0.2">
      <c r="A183" s="85"/>
      <c r="B183" s="84"/>
      <c r="C183" s="86"/>
      <c r="D183" s="86"/>
      <c r="E183" s="84"/>
      <c r="F183" s="189"/>
      <c r="G183" s="189"/>
      <c r="H183" s="189"/>
      <c r="I183" s="189"/>
      <c r="J183" s="189"/>
      <c r="K183" s="189"/>
      <c r="L183" s="189"/>
      <c r="M183" s="189"/>
      <c r="N183" s="189"/>
      <c r="O183" s="189"/>
    </row>
    <row r="184" spans="1:15" x14ac:dyDescent="0.2">
      <c r="A184" s="85"/>
      <c r="B184" s="84"/>
      <c r="C184" s="86"/>
      <c r="D184" s="86"/>
      <c r="E184" s="84"/>
      <c r="F184" s="189"/>
      <c r="G184" s="189"/>
      <c r="H184" s="189"/>
      <c r="I184" s="189"/>
      <c r="J184" s="189"/>
      <c r="K184" s="189"/>
      <c r="L184" s="189"/>
      <c r="M184" s="189"/>
      <c r="N184" s="189"/>
      <c r="O184" s="189"/>
    </row>
    <row r="185" spans="1:15" x14ac:dyDescent="0.2">
      <c r="A185" s="85"/>
      <c r="B185" s="84"/>
      <c r="C185" s="86"/>
      <c r="D185" s="86"/>
      <c r="E185" s="84"/>
      <c r="F185" s="189"/>
      <c r="G185" s="189"/>
      <c r="H185" s="189"/>
      <c r="I185" s="189"/>
      <c r="J185" s="189"/>
      <c r="K185" s="189"/>
      <c r="L185" s="189"/>
      <c r="M185" s="189"/>
      <c r="N185" s="189"/>
      <c r="O185" s="189"/>
    </row>
    <row r="186" spans="1:15" x14ac:dyDescent="0.2">
      <c r="A186" s="85"/>
      <c r="B186" s="84"/>
      <c r="C186" s="86"/>
      <c r="D186" s="86"/>
      <c r="E186" s="84"/>
      <c r="F186" s="189"/>
      <c r="G186" s="189"/>
      <c r="H186" s="189"/>
      <c r="I186" s="189"/>
      <c r="J186" s="189"/>
      <c r="K186" s="189"/>
      <c r="L186" s="189"/>
      <c r="M186" s="189"/>
      <c r="N186" s="189"/>
      <c r="O186" s="189"/>
    </row>
    <row r="187" spans="1:15" x14ac:dyDescent="0.2">
      <c r="A187" s="85"/>
      <c r="B187" s="84"/>
      <c r="C187" s="86"/>
      <c r="D187" s="86"/>
      <c r="E187" s="84"/>
      <c r="F187" s="189"/>
      <c r="G187" s="189"/>
      <c r="H187" s="189"/>
      <c r="I187" s="189"/>
      <c r="J187" s="189"/>
      <c r="K187" s="189"/>
      <c r="L187" s="189"/>
      <c r="M187" s="189"/>
      <c r="N187" s="189"/>
      <c r="O187" s="189"/>
    </row>
    <row r="188" spans="1:15" x14ac:dyDescent="0.2">
      <c r="A188" s="85"/>
      <c r="B188" s="84"/>
      <c r="C188" s="86"/>
      <c r="D188" s="86"/>
      <c r="E188" s="84"/>
      <c r="F188" s="189"/>
      <c r="G188" s="189"/>
      <c r="H188" s="189"/>
      <c r="I188" s="189"/>
      <c r="J188" s="189"/>
      <c r="K188" s="189"/>
      <c r="L188" s="189"/>
      <c r="M188" s="189"/>
      <c r="N188" s="189"/>
      <c r="O188" s="189"/>
    </row>
    <row r="189" spans="1:15" x14ac:dyDescent="0.2">
      <c r="A189" s="85"/>
      <c r="B189" s="84"/>
      <c r="C189" s="86"/>
      <c r="D189" s="86"/>
      <c r="E189" s="84"/>
      <c r="F189" s="189"/>
      <c r="G189" s="189"/>
      <c r="H189" s="189"/>
      <c r="I189" s="189"/>
      <c r="J189" s="189"/>
      <c r="K189" s="189"/>
      <c r="L189" s="189"/>
      <c r="M189" s="189"/>
      <c r="N189" s="189"/>
      <c r="O189" s="189"/>
    </row>
    <row r="190" spans="1:15" x14ac:dyDescent="0.2">
      <c r="A190" s="85"/>
      <c r="B190" s="84"/>
      <c r="C190" s="86"/>
      <c r="D190" s="86"/>
      <c r="E190" s="84"/>
      <c r="F190" s="189"/>
      <c r="G190" s="189"/>
      <c r="H190" s="189"/>
      <c r="I190" s="189"/>
      <c r="J190" s="189"/>
      <c r="K190" s="189"/>
      <c r="L190" s="189"/>
      <c r="M190" s="189"/>
      <c r="N190" s="189"/>
      <c r="O190" s="189"/>
    </row>
    <row r="191" spans="1:15" x14ac:dyDescent="0.2">
      <c r="A191" s="85"/>
      <c r="B191" s="84"/>
      <c r="C191" s="86"/>
      <c r="D191" s="86"/>
      <c r="E191" s="84"/>
      <c r="F191" s="189"/>
      <c r="G191" s="189"/>
      <c r="H191" s="189"/>
      <c r="I191" s="189"/>
      <c r="J191" s="189"/>
      <c r="K191" s="189"/>
      <c r="L191" s="189"/>
      <c r="M191" s="189"/>
      <c r="N191" s="189"/>
      <c r="O191" s="189"/>
    </row>
    <row r="192" spans="1:15" x14ac:dyDescent="0.2">
      <c r="A192" s="85"/>
      <c r="B192" s="84"/>
      <c r="C192" s="86"/>
      <c r="D192" s="86"/>
      <c r="E192" s="84"/>
      <c r="F192" s="189"/>
      <c r="G192" s="189"/>
      <c r="H192" s="189"/>
      <c r="I192" s="189"/>
      <c r="J192" s="189"/>
      <c r="K192" s="189"/>
      <c r="L192" s="189"/>
      <c r="M192" s="189"/>
      <c r="N192" s="189"/>
      <c r="O192" s="189"/>
    </row>
    <row r="193" spans="1:15" x14ac:dyDescent="0.2">
      <c r="A193" s="85"/>
      <c r="B193" s="84"/>
      <c r="C193" s="86"/>
      <c r="D193" s="86"/>
      <c r="E193" s="84"/>
      <c r="F193" s="189"/>
      <c r="G193" s="189"/>
      <c r="H193" s="189"/>
      <c r="I193" s="189"/>
      <c r="J193" s="189"/>
      <c r="K193" s="189"/>
      <c r="L193" s="189"/>
      <c r="M193" s="189"/>
      <c r="N193" s="189"/>
      <c r="O193" s="189"/>
    </row>
    <row r="194" spans="1:15" x14ac:dyDescent="0.2">
      <c r="A194" s="85"/>
      <c r="B194" s="84"/>
      <c r="C194" s="86"/>
      <c r="D194" s="86"/>
      <c r="E194" s="84"/>
      <c r="F194" s="189"/>
      <c r="G194" s="189"/>
      <c r="H194" s="189"/>
      <c r="I194" s="189"/>
      <c r="J194" s="189"/>
      <c r="K194" s="189"/>
      <c r="L194" s="189"/>
      <c r="M194" s="189"/>
      <c r="N194" s="189"/>
      <c r="O194" s="189"/>
    </row>
    <row r="195" spans="1:15" x14ac:dyDescent="0.2">
      <c r="A195" s="85"/>
      <c r="B195" s="84"/>
      <c r="C195" s="86"/>
      <c r="D195" s="86"/>
      <c r="E195" s="84"/>
      <c r="F195" s="189"/>
      <c r="G195" s="189"/>
      <c r="H195" s="189"/>
      <c r="I195" s="189"/>
      <c r="J195" s="189"/>
      <c r="K195" s="189"/>
      <c r="L195" s="189"/>
      <c r="M195" s="189"/>
      <c r="N195" s="189"/>
      <c r="O195" s="189"/>
    </row>
    <row r="196" spans="1:15" x14ac:dyDescent="0.2">
      <c r="A196" s="85"/>
      <c r="B196" s="84"/>
      <c r="C196" s="86"/>
      <c r="D196" s="86"/>
      <c r="E196" s="84"/>
      <c r="F196" s="189"/>
      <c r="G196" s="189"/>
      <c r="H196" s="189"/>
      <c r="I196" s="189"/>
      <c r="J196" s="189"/>
      <c r="K196" s="189"/>
      <c r="L196" s="189"/>
      <c r="M196" s="189"/>
      <c r="N196" s="189"/>
      <c r="O196" s="189"/>
    </row>
    <row r="197" spans="1:15" x14ac:dyDescent="0.2">
      <c r="A197" s="85"/>
      <c r="B197" s="84"/>
      <c r="C197" s="86"/>
      <c r="D197" s="86"/>
      <c r="E197" s="84"/>
      <c r="F197" s="189"/>
      <c r="G197" s="189"/>
      <c r="H197" s="189"/>
      <c r="I197" s="189"/>
      <c r="J197" s="189"/>
      <c r="K197" s="189"/>
      <c r="L197" s="189"/>
      <c r="M197" s="189"/>
      <c r="N197" s="189"/>
      <c r="O197" s="189"/>
    </row>
    <row r="198" spans="1:15" x14ac:dyDescent="0.2">
      <c r="A198" s="85"/>
      <c r="B198" s="84"/>
      <c r="C198" s="86"/>
      <c r="D198" s="86"/>
      <c r="E198" s="84"/>
      <c r="F198" s="189"/>
      <c r="G198" s="189"/>
      <c r="H198" s="189"/>
      <c r="I198" s="189"/>
      <c r="J198" s="189"/>
      <c r="K198" s="189"/>
      <c r="L198" s="189"/>
      <c r="M198" s="189"/>
      <c r="N198" s="189"/>
      <c r="O198" s="189"/>
    </row>
    <row r="199" spans="1:15" x14ac:dyDescent="0.2">
      <c r="A199" s="85"/>
      <c r="B199" s="84"/>
      <c r="C199" s="86"/>
      <c r="D199" s="86"/>
      <c r="E199" s="84"/>
      <c r="F199" s="189"/>
      <c r="G199" s="189"/>
      <c r="H199" s="189"/>
      <c r="I199" s="189"/>
      <c r="J199" s="189"/>
      <c r="K199" s="189"/>
      <c r="L199" s="189"/>
      <c r="M199" s="189"/>
      <c r="N199" s="189"/>
      <c r="O199" s="189"/>
    </row>
    <row r="200" spans="1:15" x14ac:dyDescent="0.2">
      <c r="A200" s="85"/>
      <c r="B200" s="84"/>
      <c r="C200" s="86"/>
      <c r="D200" s="86"/>
      <c r="E200" s="84"/>
      <c r="F200" s="189"/>
      <c r="G200" s="189"/>
      <c r="H200" s="189"/>
      <c r="I200" s="189"/>
      <c r="J200" s="189"/>
      <c r="K200" s="189"/>
      <c r="L200" s="189"/>
      <c r="M200" s="189"/>
      <c r="N200" s="189"/>
      <c r="O200" s="189"/>
    </row>
    <row r="201" spans="1:15" x14ac:dyDescent="0.2">
      <c r="A201" s="85"/>
      <c r="B201" s="84"/>
      <c r="C201" s="86"/>
      <c r="D201" s="86"/>
      <c r="E201" s="84"/>
      <c r="F201" s="189"/>
      <c r="G201" s="189"/>
      <c r="H201" s="189"/>
      <c r="I201" s="189"/>
      <c r="J201" s="189"/>
      <c r="K201" s="189"/>
      <c r="L201" s="189"/>
      <c r="M201" s="189"/>
      <c r="N201" s="189"/>
      <c r="O201" s="189"/>
    </row>
    <row r="202" spans="1:15" x14ac:dyDescent="0.2">
      <c r="A202" s="85"/>
      <c r="B202" s="84"/>
      <c r="C202" s="86"/>
      <c r="D202" s="86"/>
      <c r="E202" s="84"/>
      <c r="F202" s="189"/>
      <c r="G202" s="189"/>
      <c r="H202" s="189"/>
      <c r="I202" s="189"/>
      <c r="J202" s="189"/>
      <c r="K202" s="189"/>
      <c r="L202" s="189"/>
      <c r="M202" s="189"/>
      <c r="N202" s="189"/>
      <c r="O202" s="189"/>
    </row>
    <row r="203" spans="1:15" x14ac:dyDescent="0.2">
      <c r="A203" s="85"/>
      <c r="B203" s="84"/>
      <c r="C203" s="86"/>
      <c r="D203" s="86"/>
      <c r="E203" s="84"/>
      <c r="F203" s="189"/>
      <c r="G203" s="189"/>
      <c r="H203" s="189"/>
      <c r="I203" s="189"/>
      <c r="J203" s="189"/>
      <c r="K203" s="189"/>
      <c r="L203" s="189"/>
      <c r="M203" s="189"/>
      <c r="N203" s="189"/>
      <c r="O203" s="189"/>
    </row>
    <row r="204" spans="1:15" x14ac:dyDescent="0.2">
      <c r="A204" s="85"/>
      <c r="B204" s="84"/>
      <c r="C204" s="86"/>
      <c r="D204" s="86"/>
      <c r="E204" s="84"/>
      <c r="F204" s="189"/>
      <c r="G204" s="189"/>
      <c r="H204" s="189"/>
      <c r="I204" s="189"/>
      <c r="J204" s="189"/>
      <c r="K204" s="189"/>
      <c r="L204" s="189"/>
      <c r="M204" s="189"/>
      <c r="N204" s="189"/>
      <c r="O204" s="189"/>
    </row>
    <row r="205" spans="1:15" x14ac:dyDescent="0.2">
      <c r="A205" s="85"/>
      <c r="B205" s="84"/>
      <c r="C205" s="86"/>
      <c r="D205" s="86"/>
      <c r="E205" s="84"/>
      <c r="F205" s="189"/>
      <c r="G205" s="189"/>
      <c r="H205" s="189"/>
      <c r="I205" s="189"/>
      <c r="J205" s="189"/>
      <c r="K205" s="189"/>
      <c r="L205" s="189"/>
      <c r="M205" s="189"/>
      <c r="N205" s="189"/>
      <c r="O205" s="189"/>
    </row>
    <row r="206" spans="1:15" x14ac:dyDescent="0.2">
      <c r="A206" s="85"/>
      <c r="B206" s="84"/>
      <c r="C206" s="86"/>
      <c r="D206" s="86"/>
      <c r="E206" s="84"/>
      <c r="F206" s="189"/>
      <c r="G206" s="189"/>
      <c r="H206" s="189"/>
      <c r="I206" s="189"/>
      <c r="J206" s="189"/>
      <c r="K206" s="189"/>
      <c r="L206" s="189"/>
      <c r="M206" s="189"/>
      <c r="N206" s="189"/>
      <c r="O206" s="189"/>
    </row>
    <row r="207" spans="1:15" x14ac:dyDescent="0.2">
      <c r="A207" s="85"/>
      <c r="B207" s="84"/>
      <c r="C207" s="86"/>
      <c r="D207" s="86"/>
      <c r="E207" s="84"/>
      <c r="F207" s="189"/>
      <c r="G207" s="189"/>
      <c r="H207" s="189"/>
      <c r="I207" s="189"/>
      <c r="J207" s="189"/>
      <c r="K207" s="189"/>
      <c r="L207" s="189"/>
      <c r="M207" s="189"/>
      <c r="N207" s="189"/>
      <c r="O207" s="189"/>
    </row>
    <row r="208" spans="1:15" x14ac:dyDescent="0.2">
      <c r="A208" s="85"/>
      <c r="B208" s="84"/>
      <c r="C208" s="86"/>
      <c r="D208" s="86"/>
      <c r="E208" s="84"/>
      <c r="F208" s="189"/>
      <c r="G208" s="189"/>
      <c r="H208" s="189"/>
      <c r="I208" s="189"/>
      <c r="J208" s="189"/>
      <c r="K208" s="189"/>
      <c r="L208" s="189"/>
      <c r="M208" s="189"/>
      <c r="N208" s="189"/>
      <c r="O208" s="189"/>
    </row>
    <row r="209" spans="1:15" x14ac:dyDescent="0.2">
      <c r="A209" s="85"/>
      <c r="B209" s="84"/>
      <c r="C209" s="86"/>
      <c r="D209" s="86"/>
      <c r="E209" s="84"/>
      <c r="F209" s="189"/>
      <c r="G209" s="189"/>
      <c r="H209" s="189"/>
      <c r="I209" s="189"/>
      <c r="J209" s="189"/>
      <c r="K209" s="189"/>
      <c r="L209" s="189"/>
      <c r="M209" s="189"/>
      <c r="N209" s="189"/>
      <c r="O209" s="189"/>
    </row>
    <row r="210" spans="1:15" x14ac:dyDescent="0.2">
      <c r="A210" s="85"/>
      <c r="B210" s="84"/>
      <c r="C210" s="86"/>
      <c r="D210" s="86"/>
      <c r="E210" s="84"/>
      <c r="F210" s="189"/>
      <c r="G210" s="189"/>
      <c r="H210" s="189"/>
      <c r="I210" s="189"/>
      <c r="J210" s="189"/>
      <c r="K210" s="189"/>
      <c r="L210" s="189"/>
      <c r="M210" s="189"/>
      <c r="N210" s="189"/>
      <c r="O210" s="189"/>
    </row>
    <row r="211" spans="1:15" x14ac:dyDescent="0.2">
      <c r="A211" s="85"/>
      <c r="B211" s="84"/>
      <c r="C211" s="86"/>
      <c r="D211" s="86"/>
      <c r="E211" s="84"/>
      <c r="F211" s="189"/>
      <c r="G211" s="189"/>
      <c r="H211" s="189"/>
      <c r="I211" s="189"/>
      <c r="J211" s="189"/>
      <c r="K211" s="189"/>
      <c r="L211" s="189"/>
      <c r="M211" s="189"/>
      <c r="N211" s="189"/>
      <c r="O211" s="189"/>
    </row>
    <row r="212" spans="1:15" x14ac:dyDescent="0.2">
      <c r="A212" s="85"/>
      <c r="B212" s="84"/>
      <c r="C212" s="86"/>
      <c r="D212" s="86"/>
      <c r="E212" s="84"/>
      <c r="F212" s="189"/>
      <c r="G212" s="189"/>
      <c r="H212" s="189"/>
      <c r="I212" s="189"/>
      <c r="J212" s="189"/>
      <c r="K212" s="189"/>
      <c r="L212" s="189"/>
      <c r="M212" s="189"/>
      <c r="N212" s="189"/>
      <c r="O212" s="189"/>
    </row>
    <row r="213" spans="1:15" x14ac:dyDescent="0.2">
      <c r="A213" s="85"/>
      <c r="B213" s="84"/>
      <c r="C213" s="86"/>
      <c r="D213" s="86"/>
      <c r="E213" s="84"/>
      <c r="F213" s="189"/>
      <c r="G213" s="189"/>
      <c r="H213" s="189"/>
      <c r="I213" s="189"/>
      <c r="J213" s="189"/>
      <c r="K213" s="189"/>
      <c r="L213" s="189"/>
      <c r="M213" s="189"/>
      <c r="N213" s="189"/>
      <c r="O213" s="189"/>
    </row>
    <row r="214" spans="1:15" x14ac:dyDescent="0.2">
      <c r="A214" s="85"/>
      <c r="B214" s="84"/>
      <c r="C214" s="86"/>
      <c r="D214" s="86"/>
      <c r="E214" s="84"/>
      <c r="F214" s="189"/>
      <c r="G214" s="189"/>
      <c r="H214" s="189"/>
      <c r="I214" s="189"/>
      <c r="J214" s="189"/>
      <c r="K214" s="189"/>
      <c r="L214" s="189"/>
      <c r="M214" s="189"/>
      <c r="N214" s="189"/>
      <c r="O214" s="189"/>
    </row>
    <row r="215" spans="1:15" x14ac:dyDescent="0.2">
      <c r="A215" s="85"/>
      <c r="B215" s="84"/>
      <c r="C215" s="86"/>
      <c r="D215" s="86"/>
      <c r="E215" s="84"/>
      <c r="F215" s="189"/>
      <c r="G215" s="189"/>
      <c r="H215" s="189"/>
      <c r="I215" s="189"/>
      <c r="J215" s="189"/>
      <c r="K215" s="189"/>
      <c r="L215" s="189"/>
      <c r="M215" s="189"/>
      <c r="N215" s="189"/>
      <c r="O215" s="189"/>
    </row>
    <row r="216" spans="1:15" x14ac:dyDescent="0.2">
      <c r="A216" s="85"/>
      <c r="B216" s="84"/>
      <c r="C216" s="86"/>
      <c r="D216" s="86"/>
      <c r="E216" s="84"/>
      <c r="F216" s="189"/>
      <c r="G216" s="189"/>
      <c r="H216" s="189"/>
      <c r="I216" s="189"/>
      <c r="J216" s="189"/>
      <c r="K216" s="189"/>
      <c r="L216" s="189"/>
      <c r="M216" s="189"/>
      <c r="N216" s="189"/>
      <c r="O216" s="189"/>
    </row>
    <row r="217" spans="1:15" x14ac:dyDescent="0.2">
      <c r="A217" s="85"/>
      <c r="B217" s="84"/>
      <c r="C217" s="86"/>
      <c r="D217" s="86"/>
      <c r="E217" s="84"/>
      <c r="F217" s="189"/>
      <c r="G217" s="189"/>
      <c r="H217" s="189"/>
      <c r="I217" s="189"/>
      <c r="J217" s="189"/>
      <c r="K217" s="189"/>
      <c r="L217" s="189"/>
      <c r="M217" s="189"/>
      <c r="N217" s="189"/>
      <c r="O217" s="189"/>
    </row>
    <row r="218" spans="1:15" x14ac:dyDescent="0.2">
      <c r="A218" s="85"/>
      <c r="B218" s="84"/>
      <c r="C218" s="86"/>
      <c r="D218" s="86"/>
      <c r="E218" s="84"/>
      <c r="F218" s="189"/>
      <c r="G218" s="189"/>
      <c r="H218" s="189"/>
      <c r="I218" s="189"/>
      <c r="J218" s="189"/>
      <c r="K218" s="189"/>
      <c r="L218" s="189"/>
      <c r="M218" s="189"/>
      <c r="N218" s="189"/>
      <c r="O218" s="189"/>
    </row>
    <row r="219" spans="1:15" x14ac:dyDescent="0.2">
      <c r="A219" s="85"/>
      <c r="B219" s="84"/>
      <c r="C219" s="86"/>
      <c r="D219" s="86"/>
      <c r="E219" s="84"/>
      <c r="F219" s="189"/>
      <c r="G219" s="189"/>
      <c r="H219" s="189"/>
      <c r="I219" s="189"/>
      <c r="J219" s="189"/>
      <c r="K219" s="189"/>
      <c r="L219" s="189"/>
      <c r="M219" s="189"/>
      <c r="N219" s="189"/>
      <c r="O219" s="189"/>
    </row>
    <row r="220" spans="1:15" x14ac:dyDescent="0.2">
      <c r="A220" s="85"/>
      <c r="B220" s="84"/>
      <c r="C220" s="86"/>
      <c r="D220" s="86"/>
      <c r="E220" s="84"/>
      <c r="F220" s="189"/>
      <c r="G220" s="189"/>
      <c r="H220" s="189"/>
      <c r="I220" s="189"/>
      <c r="J220" s="189"/>
      <c r="K220" s="189"/>
      <c r="L220" s="189"/>
      <c r="M220" s="189"/>
      <c r="N220" s="189"/>
      <c r="O220" s="189"/>
    </row>
    <row r="221" spans="1:15" x14ac:dyDescent="0.2">
      <c r="A221" s="85"/>
      <c r="B221" s="84"/>
      <c r="C221" s="86"/>
      <c r="D221" s="86"/>
      <c r="E221" s="84"/>
      <c r="F221" s="189"/>
      <c r="G221" s="189"/>
      <c r="H221" s="189"/>
      <c r="I221" s="189"/>
      <c r="J221" s="189"/>
      <c r="K221" s="189"/>
      <c r="L221" s="189"/>
      <c r="M221" s="189"/>
      <c r="N221" s="189"/>
      <c r="O221" s="189"/>
    </row>
    <row r="222" spans="1:15" x14ac:dyDescent="0.2">
      <c r="A222" s="85"/>
      <c r="B222" s="84"/>
      <c r="C222" s="86"/>
      <c r="D222" s="86"/>
      <c r="E222" s="84"/>
      <c r="F222" s="189"/>
      <c r="G222" s="189"/>
      <c r="H222" s="189"/>
      <c r="I222" s="189"/>
      <c r="J222" s="189"/>
      <c r="K222" s="189"/>
      <c r="L222" s="189"/>
      <c r="M222" s="189"/>
      <c r="N222" s="189"/>
      <c r="O222" s="189"/>
    </row>
    <row r="223" spans="1:15" x14ac:dyDescent="0.2">
      <c r="A223" s="85"/>
      <c r="B223" s="84"/>
      <c r="C223" s="86"/>
      <c r="D223" s="86"/>
      <c r="E223" s="84"/>
      <c r="F223" s="189"/>
      <c r="G223" s="189"/>
      <c r="H223" s="189"/>
      <c r="I223" s="189"/>
      <c r="J223" s="189"/>
      <c r="K223" s="189"/>
      <c r="L223" s="189"/>
      <c r="M223" s="189"/>
      <c r="N223" s="189"/>
      <c r="O223" s="189"/>
    </row>
    <row r="224" spans="1:15" x14ac:dyDescent="0.2">
      <c r="A224" s="85"/>
      <c r="B224" s="84"/>
      <c r="C224" s="86"/>
      <c r="D224" s="86"/>
      <c r="E224" s="84"/>
      <c r="F224" s="189"/>
      <c r="G224" s="189"/>
      <c r="H224" s="189"/>
      <c r="I224" s="189"/>
      <c r="J224" s="189"/>
      <c r="K224" s="189"/>
      <c r="L224" s="189"/>
      <c r="M224" s="189"/>
      <c r="N224" s="189"/>
      <c r="O224" s="189"/>
    </row>
    <row r="225" spans="1:15" x14ac:dyDescent="0.2">
      <c r="A225" s="85"/>
      <c r="B225" s="84"/>
      <c r="C225" s="86"/>
      <c r="D225" s="86"/>
      <c r="E225" s="84"/>
      <c r="F225" s="189"/>
      <c r="G225" s="189"/>
      <c r="H225" s="189"/>
      <c r="I225" s="189"/>
      <c r="J225" s="189"/>
      <c r="K225" s="189"/>
      <c r="L225" s="189"/>
      <c r="M225" s="189"/>
      <c r="N225" s="189"/>
      <c r="O225" s="189"/>
    </row>
    <row r="226" spans="1:15" x14ac:dyDescent="0.2">
      <c r="A226" s="85"/>
      <c r="B226" s="84"/>
      <c r="C226" s="86"/>
      <c r="D226" s="86"/>
      <c r="E226" s="84"/>
      <c r="F226" s="189"/>
      <c r="G226" s="189"/>
      <c r="H226" s="189"/>
      <c r="I226" s="189"/>
      <c r="J226" s="189"/>
      <c r="K226" s="189"/>
      <c r="L226" s="189"/>
      <c r="M226" s="189"/>
      <c r="N226" s="189"/>
      <c r="O226" s="189"/>
    </row>
    <row r="227" spans="1:15" x14ac:dyDescent="0.2">
      <c r="A227" s="85"/>
      <c r="B227" s="84"/>
      <c r="C227" s="86"/>
      <c r="D227" s="86"/>
      <c r="E227" s="84"/>
      <c r="F227" s="189"/>
      <c r="G227" s="189"/>
      <c r="H227" s="189"/>
      <c r="I227" s="189"/>
      <c r="J227" s="189"/>
      <c r="K227" s="189"/>
      <c r="L227" s="189"/>
      <c r="M227" s="189"/>
      <c r="N227" s="189"/>
      <c r="O227" s="189"/>
    </row>
    <row r="228" spans="1:15" x14ac:dyDescent="0.2">
      <c r="A228" s="85"/>
      <c r="B228" s="84"/>
      <c r="C228" s="86"/>
      <c r="D228" s="86"/>
      <c r="E228" s="84"/>
      <c r="F228" s="189"/>
      <c r="G228" s="189"/>
      <c r="H228" s="189"/>
      <c r="I228" s="189"/>
      <c r="J228" s="189"/>
      <c r="K228" s="189"/>
      <c r="L228" s="189"/>
      <c r="M228" s="189"/>
      <c r="N228" s="189"/>
      <c r="O228" s="189"/>
    </row>
    <row r="229" spans="1:15" x14ac:dyDescent="0.2">
      <c r="A229" s="85"/>
      <c r="B229" s="84"/>
      <c r="C229" s="86"/>
      <c r="D229" s="86"/>
      <c r="E229" s="84"/>
      <c r="F229" s="189"/>
      <c r="G229" s="189"/>
      <c r="H229" s="189"/>
      <c r="I229" s="189"/>
      <c r="J229" s="189"/>
      <c r="K229" s="189"/>
      <c r="L229" s="189"/>
      <c r="M229" s="189"/>
      <c r="N229" s="189"/>
      <c r="O229" s="189"/>
    </row>
    <row r="230" spans="1:15" x14ac:dyDescent="0.2">
      <c r="A230" s="85"/>
      <c r="B230" s="84"/>
      <c r="C230" s="86"/>
      <c r="D230" s="86"/>
      <c r="F230" s="189"/>
      <c r="G230" s="189"/>
      <c r="H230" s="189"/>
      <c r="I230" s="189"/>
      <c r="J230" s="189"/>
      <c r="K230" s="189"/>
      <c r="L230" s="189"/>
      <c r="M230" s="189"/>
      <c r="N230" s="189"/>
      <c r="O230" s="189"/>
    </row>
    <row r="231" spans="1:15" x14ac:dyDescent="0.2">
      <c r="A231" s="85"/>
      <c r="B231" s="84"/>
      <c r="C231" s="86"/>
      <c r="D231" s="86"/>
      <c r="F231" s="189"/>
      <c r="G231" s="189"/>
      <c r="H231" s="189"/>
      <c r="I231" s="189"/>
      <c r="J231" s="189"/>
      <c r="K231" s="189"/>
      <c r="L231" s="189"/>
      <c r="M231" s="189"/>
      <c r="N231" s="189"/>
      <c r="O231" s="189"/>
    </row>
    <row r="232" spans="1:15" x14ac:dyDescent="0.2">
      <c r="A232" s="85"/>
      <c r="B232" s="84"/>
      <c r="C232" s="86"/>
      <c r="D232" s="86"/>
      <c r="F232" s="189"/>
      <c r="G232" s="189"/>
      <c r="H232" s="189"/>
      <c r="I232" s="189"/>
      <c r="J232" s="189"/>
      <c r="K232" s="189"/>
      <c r="L232" s="189"/>
      <c r="M232" s="189"/>
      <c r="N232" s="189"/>
      <c r="O232" s="189"/>
    </row>
    <row r="233" spans="1:15" x14ac:dyDescent="0.2">
      <c r="A233" s="85"/>
      <c r="B233" s="84"/>
      <c r="C233" s="86"/>
      <c r="D233" s="86"/>
      <c r="F233" s="189"/>
      <c r="G233" s="189"/>
      <c r="H233" s="189"/>
      <c r="I233" s="189"/>
      <c r="J233" s="189"/>
      <c r="K233" s="189"/>
      <c r="L233" s="189"/>
      <c r="M233" s="189"/>
      <c r="N233" s="189"/>
      <c r="O233" s="189"/>
    </row>
    <row r="234" spans="1:15" x14ac:dyDescent="0.2">
      <c r="A234" s="85"/>
      <c r="B234" s="84"/>
      <c r="C234" s="86"/>
      <c r="D234" s="86"/>
      <c r="F234" s="189"/>
      <c r="G234" s="189"/>
      <c r="H234" s="189"/>
      <c r="I234" s="189"/>
      <c r="J234" s="189"/>
      <c r="K234" s="189"/>
      <c r="L234" s="189"/>
      <c r="M234" s="189"/>
      <c r="N234" s="189"/>
      <c r="O234" s="189"/>
    </row>
    <row r="235" spans="1:15" x14ac:dyDescent="0.2">
      <c r="A235" s="85"/>
      <c r="B235" s="84"/>
      <c r="C235" s="86"/>
      <c r="D235" s="86"/>
      <c r="F235" s="189"/>
      <c r="G235" s="189"/>
      <c r="H235" s="189"/>
      <c r="I235" s="189"/>
      <c r="J235" s="189"/>
      <c r="K235" s="189"/>
      <c r="L235" s="189"/>
      <c r="M235" s="189"/>
      <c r="N235" s="189"/>
      <c r="O235" s="189"/>
    </row>
    <row r="236" spans="1:15" x14ac:dyDescent="0.2">
      <c r="A236" s="85"/>
      <c r="B236" s="84"/>
      <c r="C236" s="86"/>
      <c r="D236" s="86"/>
      <c r="F236" s="189"/>
      <c r="G236" s="189"/>
      <c r="H236" s="189"/>
      <c r="I236" s="189"/>
      <c r="J236" s="189"/>
      <c r="K236" s="189"/>
      <c r="L236" s="189"/>
      <c r="M236" s="189"/>
      <c r="N236" s="189"/>
      <c r="O236" s="189"/>
    </row>
    <row r="237" spans="1:15" x14ac:dyDescent="0.2">
      <c r="A237" s="85"/>
      <c r="B237" s="84"/>
      <c r="C237" s="86"/>
      <c r="D237" s="86"/>
      <c r="F237" s="189"/>
      <c r="G237" s="189"/>
      <c r="H237" s="189"/>
      <c r="I237" s="189"/>
      <c r="J237" s="189"/>
      <c r="K237" s="189"/>
      <c r="L237" s="189"/>
      <c r="M237" s="189"/>
      <c r="N237" s="189"/>
      <c r="O237" s="189"/>
    </row>
    <row r="238" spans="1:15" x14ac:dyDescent="0.2">
      <c r="A238" s="85"/>
      <c r="B238" s="84"/>
      <c r="C238" s="86"/>
      <c r="D238" s="86"/>
      <c r="F238" s="189"/>
      <c r="G238" s="189"/>
      <c r="H238" s="189"/>
      <c r="I238" s="189"/>
      <c r="J238" s="189"/>
      <c r="K238" s="189"/>
      <c r="L238" s="189"/>
      <c r="M238" s="189"/>
      <c r="N238" s="189"/>
      <c r="O238" s="189"/>
    </row>
    <row r="239" spans="1:15" x14ac:dyDescent="0.2">
      <c r="A239" s="85"/>
      <c r="B239" s="84"/>
      <c r="C239" s="86"/>
      <c r="D239" s="86"/>
      <c r="F239" s="189"/>
      <c r="G239" s="189"/>
      <c r="H239" s="189"/>
      <c r="I239" s="189"/>
      <c r="J239" s="189"/>
      <c r="K239" s="189"/>
      <c r="L239" s="189"/>
      <c r="M239" s="189"/>
      <c r="N239" s="189"/>
      <c r="O239" s="189"/>
    </row>
    <row r="240" spans="1:15" x14ac:dyDescent="0.2">
      <c r="A240" s="85"/>
      <c r="B240" s="84"/>
      <c r="C240" s="86"/>
      <c r="D240" s="86"/>
      <c r="F240" s="189"/>
      <c r="G240" s="189"/>
      <c r="H240" s="189"/>
      <c r="I240" s="189"/>
      <c r="J240" s="189"/>
      <c r="K240" s="189"/>
      <c r="L240" s="189"/>
      <c r="M240" s="189"/>
      <c r="N240" s="189"/>
      <c r="O240" s="189"/>
    </row>
    <row r="241" spans="1:15" x14ac:dyDescent="0.2">
      <c r="A241" s="85"/>
      <c r="F241" s="189"/>
      <c r="G241" s="189"/>
      <c r="H241" s="189"/>
      <c r="I241" s="189"/>
      <c r="J241" s="189"/>
      <c r="K241" s="189"/>
      <c r="L241" s="189"/>
      <c r="M241" s="189"/>
      <c r="N241" s="189"/>
      <c r="O241" s="189"/>
    </row>
    <row r="242" spans="1:15" x14ac:dyDescent="0.2">
      <c r="F242" s="189"/>
      <c r="G242" s="189"/>
      <c r="H242" s="189"/>
      <c r="I242" s="189"/>
      <c r="J242" s="189"/>
      <c r="K242" s="189"/>
      <c r="L242" s="189"/>
      <c r="M242" s="189"/>
      <c r="N242" s="189"/>
      <c r="O242" s="189"/>
    </row>
    <row r="243" spans="1:15" x14ac:dyDescent="0.2">
      <c r="F243" s="189"/>
      <c r="G243" s="189"/>
      <c r="H243" s="189"/>
      <c r="I243" s="189"/>
      <c r="J243" s="189"/>
      <c r="K243" s="189"/>
      <c r="L243" s="189"/>
      <c r="M243" s="189"/>
      <c r="N243" s="189"/>
      <c r="O243" s="189"/>
    </row>
    <row r="244" spans="1:15" x14ac:dyDescent="0.2">
      <c r="F244" s="189"/>
      <c r="G244" s="189"/>
      <c r="H244" s="189"/>
      <c r="I244" s="189"/>
      <c r="J244" s="189"/>
      <c r="K244" s="189"/>
      <c r="L244" s="189"/>
      <c r="M244" s="189"/>
      <c r="N244" s="189"/>
      <c r="O244" s="189"/>
    </row>
    <row r="245" spans="1:15" x14ac:dyDescent="0.2">
      <c r="F245" s="189"/>
      <c r="G245" s="189"/>
      <c r="H245" s="189"/>
      <c r="I245" s="189"/>
      <c r="J245" s="189"/>
      <c r="K245" s="189"/>
      <c r="L245" s="189"/>
      <c r="M245" s="189"/>
      <c r="N245" s="189"/>
      <c r="O245" s="189"/>
    </row>
    <row r="246" spans="1:15" x14ac:dyDescent="0.2">
      <c r="F246" s="189"/>
      <c r="G246" s="189"/>
      <c r="H246" s="189"/>
      <c r="I246" s="189"/>
      <c r="J246" s="189"/>
      <c r="K246" s="189"/>
      <c r="L246" s="189"/>
      <c r="M246" s="189"/>
      <c r="N246" s="189"/>
      <c r="O246" s="189"/>
    </row>
    <row r="247" spans="1:15" x14ac:dyDescent="0.2">
      <c r="F247" s="189"/>
      <c r="G247" s="189"/>
      <c r="H247" s="189"/>
      <c r="I247" s="189"/>
      <c r="J247" s="189"/>
      <c r="K247" s="189"/>
      <c r="L247" s="189"/>
      <c r="M247" s="189"/>
      <c r="N247" s="189"/>
      <c r="O247" s="189"/>
    </row>
    <row r="248" spans="1:15" x14ac:dyDescent="0.2">
      <c r="F248" s="189"/>
      <c r="G248" s="189"/>
      <c r="H248" s="189"/>
      <c r="I248" s="189"/>
      <c r="J248" s="189"/>
      <c r="K248" s="189"/>
      <c r="L248" s="189"/>
      <c r="M248" s="189"/>
      <c r="N248" s="189"/>
      <c r="O248" s="189"/>
    </row>
    <row r="249" spans="1:15" x14ac:dyDescent="0.2">
      <c r="F249" s="189"/>
      <c r="G249" s="189"/>
      <c r="H249" s="189"/>
      <c r="I249" s="189"/>
      <c r="J249" s="189"/>
      <c r="K249" s="189"/>
      <c r="L249" s="189"/>
      <c r="M249" s="189"/>
      <c r="N249" s="189"/>
      <c r="O249" s="189"/>
    </row>
    <row r="250" spans="1:15" x14ac:dyDescent="0.2">
      <c r="F250" s="189"/>
      <c r="G250" s="189"/>
      <c r="H250" s="189"/>
      <c r="I250" s="189"/>
      <c r="J250" s="189"/>
      <c r="K250" s="189"/>
      <c r="L250" s="189"/>
      <c r="M250" s="189"/>
      <c r="N250" s="189"/>
      <c r="O250" s="189"/>
    </row>
    <row r="251" spans="1:15" x14ac:dyDescent="0.2">
      <c r="F251" s="189"/>
      <c r="G251" s="189"/>
      <c r="H251" s="189"/>
      <c r="I251" s="189"/>
      <c r="J251" s="189"/>
      <c r="K251" s="189"/>
      <c r="L251" s="189"/>
      <c r="M251" s="189"/>
      <c r="N251" s="189"/>
      <c r="O251" s="189"/>
    </row>
    <row r="252" spans="1:15" x14ac:dyDescent="0.2">
      <c r="F252" s="189"/>
      <c r="G252" s="189"/>
      <c r="H252" s="189"/>
      <c r="I252" s="189"/>
      <c r="J252" s="189"/>
      <c r="K252" s="189"/>
      <c r="L252" s="189"/>
      <c r="M252" s="189"/>
      <c r="N252" s="189"/>
      <c r="O252" s="189"/>
    </row>
    <row r="253" spans="1:15" x14ac:dyDescent="0.2">
      <c r="F253" s="189"/>
      <c r="G253" s="189"/>
      <c r="H253" s="189"/>
      <c r="I253" s="189"/>
      <c r="J253" s="189"/>
      <c r="K253" s="189"/>
      <c r="L253" s="189"/>
      <c r="M253" s="189"/>
      <c r="N253" s="189"/>
      <c r="O253" s="189"/>
    </row>
    <row r="254" spans="1:15" x14ac:dyDescent="0.2">
      <c r="F254" s="189"/>
      <c r="G254" s="189"/>
      <c r="H254" s="189"/>
      <c r="I254" s="189"/>
      <c r="J254" s="189"/>
      <c r="K254" s="189"/>
      <c r="L254" s="189"/>
      <c r="M254" s="189"/>
      <c r="N254" s="189"/>
      <c r="O254" s="189"/>
    </row>
    <row r="255" spans="1:15" x14ac:dyDescent="0.2">
      <c r="F255" s="189"/>
      <c r="G255" s="189"/>
      <c r="H255" s="189"/>
      <c r="I255" s="189"/>
      <c r="J255" s="189"/>
      <c r="K255" s="189"/>
      <c r="L255" s="189"/>
      <c r="M255" s="189"/>
      <c r="N255" s="189"/>
      <c r="O255" s="189"/>
    </row>
    <row r="256" spans="1:15" x14ac:dyDescent="0.2">
      <c r="F256" s="189"/>
      <c r="G256" s="189"/>
      <c r="H256" s="189"/>
      <c r="I256" s="189"/>
      <c r="J256" s="189"/>
      <c r="K256" s="189"/>
      <c r="L256" s="189"/>
      <c r="M256" s="189"/>
      <c r="N256" s="189"/>
      <c r="O256" s="189"/>
    </row>
    <row r="257" spans="6:15" x14ac:dyDescent="0.2">
      <c r="F257" s="189"/>
      <c r="G257" s="189"/>
      <c r="H257" s="189"/>
      <c r="I257" s="189"/>
      <c r="J257" s="189"/>
      <c r="K257" s="189"/>
      <c r="L257" s="189"/>
      <c r="M257" s="189"/>
      <c r="N257" s="189"/>
      <c r="O257" s="189"/>
    </row>
    <row r="258" spans="6:15" x14ac:dyDescent="0.2">
      <c r="F258" s="189"/>
      <c r="G258" s="189"/>
      <c r="H258" s="189"/>
      <c r="I258" s="189"/>
      <c r="J258" s="189"/>
      <c r="K258" s="189"/>
      <c r="L258" s="189"/>
      <c r="M258" s="189"/>
      <c r="N258" s="189"/>
      <c r="O258" s="189"/>
    </row>
    <row r="259" spans="6:15" x14ac:dyDescent="0.2">
      <c r="F259" s="189"/>
      <c r="G259" s="189"/>
      <c r="H259" s="189"/>
      <c r="I259" s="189"/>
      <c r="J259" s="189"/>
      <c r="K259" s="189"/>
      <c r="L259" s="189"/>
      <c r="M259" s="189"/>
      <c r="N259" s="189"/>
      <c r="O259" s="189"/>
    </row>
    <row r="260" spans="6:15" x14ac:dyDescent="0.2">
      <c r="F260" s="189"/>
      <c r="G260" s="189"/>
      <c r="H260" s="189"/>
      <c r="I260" s="189"/>
      <c r="J260" s="189"/>
      <c r="K260" s="189"/>
      <c r="L260" s="189"/>
      <c r="M260" s="189"/>
      <c r="N260" s="189"/>
      <c r="O260" s="189"/>
    </row>
    <row r="261" spans="6:15" x14ac:dyDescent="0.2">
      <c r="F261" s="189"/>
      <c r="G261" s="189"/>
      <c r="H261" s="189"/>
      <c r="I261" s="189"/>
      <c r="J261" s="189"/>
      <c r="K261" s="189"/>
      <c r="L261" s="189"/>
      <c r="M261" s="189"/>
      <c r="N261" s="189"/>
      <c r="O261" s="189"/>
    </row>
    <row r="262" spans="6:15" x14ac:dyDescent="0.2">
      <c r="F262" s="189"/>
      <c r="G262" s="189"/>
      <c r="H262" s="189"/>
      <c r="I262" s="189"/>
      <c r="J262" s="189"/>
      <c r="K262" s="189"/>
      <c r="L262" s="189"/>
      <c r="M262" s="189"/>
      <c r="N262" s="189"/>
      <c r="O262" s="189"/>
    </row>
    <row r="263" spans="6:15" x14ac:dyDescent="0.2">
      <c r="F263" s="189"/>
      <c r="G263" s="189"/>
      <c r="H263" s="189"/>
      <c r="I263" s="189"/>
      <c r="J263" s="189"/>
      <c r="K263" s="189"/>
      <c r="L263" s="189"/>
      <c r="M263" s="189"/>
      <c r="N263" s="189"/>
      <c r="O263" s="189"/>
    </row>
    <row r="264" spans="6:15" x14ac:dyDescent="0.2">
      <c r="F264" s="189"/>
      <c r="G264" s="189"/>
      <c r="H264" s="189"/>
      <c r="I264" s="189"/>
      <c r="J264" s="189"/>
      <c r="K264" s="189"/>
      <c r="L264" s="189"/>
      <c r="M264" s="189"/>
      <c r="N264" s="189"/>
      <c r="O264" s="189"/>
    </row>
    <row r="265" spans="6:15" x14ac:dyDescent="0.2">
      <c r="F265" s="189"/>
      <c r="G265" s="189"/>
      <c r="H265" s="189"/>
      <c r="I265" s="189"/>
      <c r="J265" s="189"/>
      <c r="K265" s="189"/>
      <c r="L265" s="189"/>
      <c r="M265" s="189"/>
      <c r="N265" s="189"/>
      <c r="O265" s="189"/>
    </row>
    <row r="266" spans="6:15" x14ac:dyDescent="0.2">
      <c r="F266" s="189"/>
      <c r="G266" s="189"/>
      <c r="H266" s="189"/>
      <c r="I266" s="189"/>
      <c r="J266" s="189"/>
      <c r="K266" s="189"/>
      <c r="L266" s="189"/>
      <c r="M266" s="189"/>
      <c r="N266" s="189"/>
      <c r="O266" s="189"/>
    </row>
    <row r="267" spans="6:15" x14ac:dyDescent="0.2">
      <c r="F267" s="189"/>
      <c r="G267" s="189"/>
      <c r="H267" s="189"/>
      <c r="I267" s="189"/>
      <c r="J267" s="189"/>
      <c r="K267" s="189"/>
      <c r="L267" s="189"/>
      <c r="M267" s="189"/>
      <c r="N267" s="189"/>
      <c r="O267" s="189"/>
    </row>
    <row r="268" spans="6:15" x14ac:dyDescent="0.2">
      <c r="F268" s="189"/>
      <c r="G268" s="189"/>
      <c r="H268" s="189"/>
      <c r="I268" s="189"/>
      <c r="J268" s="189"/>
      <c r="K268" s="189"/>
      <c r="L268" s="189"/>
      <c r="M268" s="189"/>
      <c r="N268" s="189"/>
      <c r="O268" s="189"/>
    </row>
    <row r="269" spans="6:15" x14ac:dyDescent="0.2">
      <c r="F269" s="189"/>
      <c r="G269" s="189"/>
      <c r="H269" s="189"/>
      <c r="I269" s="189"/>
      <c r="J269" s="189"/>
      <c r="K269" s="189"/>
      <c r="L269" s="189"/>
      <c r="M269" s="189"/>
      <c r="N269" s="189"/>
      <c r="O269" s="189"/>
    </row>
    <row r="270" spans="6:15" x14ac:dyDescent="0.2">
      <c r="F270" s="189"/>
      <c r="G270" s="189"/>
      <c r="H270" s="189"/>
      <c r="I270" s="189"/>
      <c r="J270" s="189"/>
      <c r="K270" s="189"/>
      <c r="L270" s="189"/>
      <c r="M270" s="189"/>
      <c r="N270" s="189"/>
      <c r="O270" s="189"/>
    </row>
    <row r="271" spans="6:15" x14ac:dyDescent="0.2">
      <c r="F271" s="189"/>
      <c r="G271" s="189"/>
      <c r="H271" s="189"/>
      <c r="I271" s="189"/>
      <c r="J271" s="189"/>
      <c r="K271" s="189"/>
      <c r="L271" s="189"/>
      <c r="M271" s="189"/>
      <c r="N271" s="189"/>
      <c r="O271" s="189"/>
    </row>
    <row r="272" spans="6:15" x14ac:dyDescent="0.2">
      <c r="F272" s="189"/>
      <c r="G272" s="189"/>
      <c r="H272" s="189"/>
      <c r="I272" s="189"/>
      <c r="J272" s="189"/>
      <c r="K272" s="189"/>
      <c r="L272" s="189"/>
      <c r="M272" s="189"/>
      <c r="N272" s="189"/>
      <c r="O272" s="189"/>
    </row>
    <row r="273" spans="6:15" x14ac:dyDescent="0.2">
      <c r="F273" s="189"/>
      <c r="G273" s="189"/>
      <c r="H273" s="189"/>
      <c r="I273" s="189"/>
      <c r="J273" s="189"/>
      <c r="K273" s="189"/>
      <c r="L273" s="189"/>
      <c r="M273" s="189"/>
      <c r="N273" s="189"/>
      <c r="O273" s="189"/>
    </row>
    <row r="274" spans="6:15" x14ac:dyDescent="0.2">
      <c r="F274" s="189"/>
      <c r="G274" s="189"/>
      <c r="H274" s="189"/>
      <c r="I274" s="189"/>
      <c r="J274" s="189"/>
      <c r="K274" s="189"/>
      <c r="L274" s="189"/>
      <c r="M274" s="189"/>
      <c r="N274" s="189"/>
      <c r="O274" s="189"/>
    </row>
    <row r="275" spans="6:15" x14ac:dyDescent="0.2">
      <c r="F275" s="189"/>
      <c r="G275" s="189"/>
      <c r="H275" s="189"/>
      <c r="I275" s="189"/>
      <c r="J275" s="189"/>
      <c r="K275" s="189"/>
      <c r="L275" s="189"/>
      <c r="M275" s="189"/>
      <c r="N275" s="189"/>
      <c r="O275" s="189"/>
    </row>
    <row r="276" spans="6:15" x14ac:dyDescent="0.2">
      <c r="F276" s="189"/>
      <c r="G276" s="189"/>
      <c r="H276" s="189"/>
      <c r="I276" s="189"/>
      <c r="J276" s="189"/>
      <c r="K276" s="189"/>
      <c r="L276" s="189"/>
      <c r="M276" s="189"/>
      <c r="N276" s="189"/>
      <c r="O276" s="189"/>
    </row>
    <row r="277" spans="6:15" x14ac:dyDescent="0.2">
      <c r="F277" s="189"/>
      <c r="G277" s="189"/>
      <c r="H277" s="189"/>
      <c r="I277" s="189"/>
      <c r="J277" s="189"/>
      <c r="K277" s="189"/>
      <c r="L277" s="189"/>
      <c r="M277" s="189"/>
      <c r="N277" s="189"/>
      <c r="O277" s="189"/>
    </row>
    <row r="278" spans="6:15" x14ac:dyDescent="0.2">
      <c r="F278" s="189"/>
      <c r="G278" s="189"/>
      <c r="H278" s="189"/>
      <c r="I278" s="189"/>
      <c r="J278" s="189"/>
      <c r="K278" s="189"/>
      <c r="L278" s="189"/>
      <c r="M278" s="189"/>
      <c r="N278" s="189"/>
      <c r="O278" s="189"/>
    </row>
    <row r="279" spans="6:15" x14ac:dyDescent="0.2">
      <c r="F279" s="189"/>
      <c r="G279" s="189"/>
      <c r="H279" s="189"/>
      <c r="I279" s="189"/>
      <c r="J279" s="189"/>
      <c r="K279" s="189"/>
      <c r="L279" s="189"/>
      <c r="M279" s="189"/>
      <c r="N279" s="189"/>
      <c r="O279" s="189"/>
    </row>
    <row r="280" spans="6:15" x14ac:dyDescent="0.2">
      <c r="F280" s="189"/>
      <c r="G280" s="189"/>
      <c r="H280" s="189"/>
      <c r="I280" s="189"/>
      <c r="J280" s="189"/>
      <c r="K280" s="189"/>
      <c r="L280" s="189"/>
      <c r="M280" s="189"/>
      <c r="N280" s="189"/>
      <c r="O280" s="189"/>
    </row>
    <row r="281" spans="6:15" x14ac:dyDescent="0.2">
      <c r="F281" s="189"/>
      <c r="G281" s="189"/>
      <c r="H281" s="189"/>
      <c r="I281" s="189"/>
      <c r="J281" s="189"/>
      <c r="K281" s="189"/>
      <c r="L281" s="189"/>
      <c r="M281" s="189"/>
      <c r="N281" s="189"/>
      <c r="O281" s="189"/>
    </row>
    <row r="282" spans="6:15" x14ac:dyDescent="0.2">
      <c r="F282" s="189"/>
      <c r="G282" s="189"/>
      <c r="H282" s="189"/>
      <c r="I282" s="189"/>
      <c r="J282" s="189"/>
      <c r="K282" s="189"/>
      <c r="L282" s="189"/>
      <c r="M282" s="189"/>
      <c r="N282" s="189"/>
      <c r="O282" s="189"/>
    </row>
    <row r="283" spans="6:15" x14ac:dyDescent="0.2">
      <c r="F283" s="189"/>
      <c r="G283" s="189"/>
      <c r="H283" s="189"/>
      <c r="I283" s="189"/>
      <c r="J283" s="189"/>
      <c r="K283" s="189"/>
      <c r="L283" s="189"/>
      <c r="M283" s="189"/>
      <c r="N283" s="189"/>
      <c r="O283" s="189"/>
    </row>
    <row r="284" spans="6:15" x14ac:dyDescent="0.2">
      <c r="F284" s="189"/>
      <c r="G284" s="189"/>
      <c r="H284" s="189"/>
      <c r="I284" s="189"/>
      <c r="J284" s="189"/>
      <c r="K284" s="189"/>
      <c r="L284" s="189"/>
      <c r="M284" s="189"/>
      <c r="N284" s="189"/>
      <c r="O284" s="189"/>
    </row>
    <row r="285" spans="6:15" x14ac:dyDescent="0.2">
      <c r="F285" s="189"/>
      <c r="G285" s="189"/>
      <c r="H285" s="189"/>
      <c r="I285" s="189"/>
      <c r="J285" s="189"/>
      <c r="K285" s="189"/>
      <c r="L285" s="189"/>
      <c r="M285" s="189"/>
      <c r="N285" s="189"/>
      <c r="O285" s="189"/>
    </row>
    <row r="286" spans="6:15" x14ac:dyDescent="0.2">
      <c r="F286" s="189"/>
      <c r="G286" s="189"/>
      <c r="H286" s="189"/>
      <c r="I286" s="189"/>
      <c r="J286" s="189"/>
      <c r="K286" s="189"/>
      <c r="L286" s="189"/>
      <c r="M286" s="189"/>
      <c r="N286" s="189"/>
      <c r="O286" s="189"/>
    </row>
    <row r="287" spans="6:15" x14ac:dyDescent="0.2">
      <c r="F287" s="189"/>
      <c r="G287" s="189"/>
      <c r="H287" s="189"/>
      <c r="I287" s="189"/>
      <c r="J287" s="189"/>
      <c r="K287" s="189"/>
      <c r="L287" s="189"/>
      <c r="M287" s="189"/>
      <c r="N287" s="189"/>
      <c r="O287" s="189"/>
    </row>
    <row r="288" spans="6:15" x14ac:dyDescent="0.2">
      <c r="F288" s="189"/>
      <c r="G288" s="189"/>
      <c r="H288" s="189"/>
      <c r="I288" s="189"/>
      <c r="J288" s="189"/>
      <c r="K288" s="189"/>
      <c r="L288" s="189"/>
      <c r="M288" s="189"/>
      <c r="N288" s="189"/>
      <c r="O288" s="189"/>
    </row>
    <row r="289" spans="6:15" x14ac:dyDescent="0.2">
      <c r="F289" s="189"/>
      <c r="G289" s="189"/>
      <c r="H289" s="189"/>
      <c r="I289" s="189"/>
      <c r="J289" s="189"/>
      <c r="K289" s="189"/>
      <c r="L289" s="189"/>
      <c r="M289" s="189"/>
      <c r="N289" s="189"/>
      <c r="O289" s="189"/>
    </row>
    <row r="290" spans="6:15" x14ac:dyDescent="0.2">
      <c r="F290" s="189"/>
      <c r="G290" s="189"/>
      <c r="H290" s="189"/>
      <c r="I290" s="189"/>
      <c r="J290" s="189"/>
      <c r="K290" s="189"/>
      <c r="L290" s="189"/>
      <c r="M290" s="189"/>
      <c r="N290" s="189"/>
      <c r="O290" s="189"/>
    </row>
    <row r="291" spans="6:15" x14ac:dyDescent="0.2">
      <c r="F291" s="189"/>
      <c r="G291" s="189"/>
      <c r="H291" s="189"/>
      <c r="I291" s="189"/>
      <c r="J291" s="189"/>
      <c r="K291" s="189"/>
      <c r="L291" s="189"/>
      <c r="M291" s="189"/>
      <c r="N291" s="189"/>
      <c r="O291" s="189"/>
    </row>
    <row r="292" spans="6:15" x14ac:dyDescent="0.2">
      <c r="F292" s="189"/>
      <c r="G292" s="189"/>
      <c r="H292" s="189"/>
      <c r="I292" s="189"/>
      <c r="J292" s="189"/>
      <c r="K292" s="189"/>
      <c r="L292" s="189"/>
      <c r="M292" s="189"/>
      <c r="N292" s="189"/>
      <c r="O292" s="189"/>
    </row>
    <row r="293" spans="6:15" x14ac:dyDescent="0.2">
      <c r="F293" s="189"/>
      <c r="G293" s="189"/>
      <c r="H293" s="189"/>
      <c r="I293" s="189"/>
      <c r="J293" s="189"/>
      <c r="K293" s="189"/>
      <c r="L293" s="189"/>
      <c r="M293" s="189"/>
      <c r="N293" s="189"/>
      <c r="O293" s="189"/>
    </row>
    <row r="294" spans="6:15" x14ac:dyDescent="0.2">
      <c r="F294" s="189"/>
      <c r="G294" s="189"/>
      <c r="H294" s="189"/>
      <c r="I294" s="189"/>
      <c r="J294" s="189"/>
      <c r="K294" s="189"/>
      <c r="L294" s="189"/>
      <c r="M294" s="189"/>
      <c r="N294" s="189"/>
      <c r="O294" s="189"/>
    </row>
    <row r="295" spans="6:15" x14ac:dyDescent="0.2">
      <c r="F295" s="189"/>
      <c r="G295" s="189"/>
      <c r="H295" s="189"/>
      <c r="I295" s="189"/>
      <c r="J295" s="189"/>
      <c r="K295" s="189"/>
      <c r="L295" s="189"/>
      <c r="M295" s="189"/>
      <c r="N295" s="189"/>
      <c r="O295" s="189"/>
    </row>
    <row r="296" spans="6:15" x14ac:dyDescent="0.2">
      <c r="F296" s="189"/>
      <c r="G296" s="189"/>
      <c r="H296" s="189"/>
      <c r="I296" s="189"/>
      <c r="J296" s="189"/>
      <c r="K296" s="189"/>
      <c r="L296" s="189"/>
      <c r="M296" s="189"/>
      <c r="N296" s="189"/>
      <c r="O296" s="189"/>
    </row>
    <row r="297" spans="6:15" x14ac:dyDescent="0.2">
      <c r="F297" s="189"/>
      <c r="G297" s="189"/>
      <c r="H297" s="189"/>
      <c r="I297" s="189"/>
      <c r="J297" s="189"/>
      <c r="K297" s="189"/>
      <c r="L297" s="189"/>
      <c r="M297" s="189"/>
      <c r="N297" s="189"/>
      <c r="O297" s="189"/>
    </row>
    <row r="298" spans="6:15" x14ac:dyDescent="0.2">
      <c r="F298" s="189"/>
      <c r="G298" s="189"/>
      <c r="H298" s="189"/>
      <c r="I298" s="189"/>
      <c r="J298" s="189"/>
      <c r="K298" s="189"/>
      <c r="L298" s="189"/>
      <c r="M298" s="189"/>
      <c r="N298" s="189"/>
      <c r="O298" s="189"/>
    </row>
    <row r="299" spans="6:15" x14ac:dyDescent="0.2">
      <c r="F299" s="189"/>
      <c r="G299" s="189"/>
      <c r="H299" s="189"/>
      <c r="I299" s="189"/>
      <c r="J299" s="189"/>
      <c r="K299" s="189"/>
      <c r="L299" s="189"/>
      <c r="M299" s="189"/>
      <c r="N299" s="189"/>
      <c r="O299" s="189"/>
    </row>
    <row r="300" spans="6:15" x14ac:dyDescent="0.2">
      <c r="F300" s="189"/>
      <c r="G300" s="189"/>
      <c r="H300" s="189"/>
      <c r="I300" s="189"/>
      <c r="J300" s="189"/>
      <c r="K300" s="189"/>
      <c r="L300" s="189"/>
      <c r="M300" s="189"/>
      <c r="N300" s="189"/>
      <c r="O300" s="189"/>
    </row>
    <row r="301" spans="6:15" x14ac:dyDescent="0.2">
      <c r="F301" s="189"/>
      <c r="G301" s="189"/>
      <c r="H301" s="189"/>
      <c r="I301" s="189"/>
      <c r="J301" s="189"/>
      <c r="K301" s="189"/>
      <c r="L301" s="189"/>
      <c r="M301" s="189"/>
      <c r="N301" s="189"/>
      <c r="O301" s="189"/>
    </row>
    <row r="302" spans="6:15" x14ac:dyDescent="0.2">
      <c r="F302" s="189"/>
      <c r="G302" s="189"/>
      <c r="H302" s="189"/>
      <c r="I302" s="189"/>
      <c r="J302" s="189"/>
      <c r="K302" s="189"/>
      <c r="L302" s="189"/>
      <c r="M302" s="189"/>
      <c r="N302" s="189"/>
      <c r="O302" s="189"/>
    </row>
    <row r="303" spans="6:15" x14ac:dyDescent="0.2">
      <c r="F303" s="189"/>
      <c r="G303" s="189"/>
      <c r="H303" s="189"/>
      <c r="I303" s="189"/>
      <c r="J303" s="189"/>
      <c r="K303" s="189"/>
      <c r="L303" s="189"/>
      <c r="M303" s="189"/>
      <c r="N303" s="189"/>
      <c r="O303" s="189"/>
    </row>
    <row r="304" spans="6:15" x14ac:dyDescent="0.2">
      <c r="F304" s="189"/>
      <c r="G304" s="189"/>
      <c r="H304" s="189"/>
      <c r="I304" s="189"/>
      <c r="J304" s="189"/>
      <c r="K304" s="189"/>
      <c r="L304" s="189"/>
      <c r="M304" s="189"/>
      <c r="N304" s="189"/>
      <c r="O304" s="189"/>
    </row>
    <row r="305" spans="6:15" x14ac:dyDescent="0.2">
      <c r="F305" s="189"/>
      <c r="G305" s="189"/>
      <c r="H305" s="189"/>
      <c r="I305" s="189"/>
      <c r="J305" s="189"/>
      <c r="K305" s="189"/>
      <c r="L305" s="189"/>
      <c r="M305" s="189"/>
      <c r="N305" s="189"/>
      <c r="O305" s="189"/>
    </row>
    <row r="306" spans="6:15" x14ac:dyDescent="0.2">
      <c r="F306" s="189"/>
      <c r="G306" s="189"/>
      <c r="H306" s="189"/>
      <c r="I306" s="189"/>
      <c r="J306" s="189"/>
      <c r="K306" s="189"/>
      <c r="L306" s="189"/>
      <c r="M306" s="189"/>
      <c r="N306" s="189"/>
      <c r="O306" s="189"/>
    </row>
    <row r="307" spans="6:15" x14ac:dyDescent="0.2">
      <c r="F307" s="189"/>
      <c r="G307" s="189"/>
      <c r="H307" s="189"/>
      <c r="I307" s="189"/>
      <c r="J307" s="189"/>
      <c r="K307" s="189"/>
      <c r="L307" s="189"/>
      <c r="M307" s="189"/>
      <c r="N307" s="189"/>
      <c r="O307" s="189"/>
    </row>
    <row r="308" spans="6:15" x14ac:dyDescent="0.2">
      <c r="F308" s="189"/>
      <c r="G308" s="189"/>
      <c r="H308" s="189"/>
      <c r="I308" s="189"/>
      <c r="J308" s="189"/>
      <c r="K308" s="189"/>
      <c r="L308" s="189"/>
      <c r="M308" s="189"/>
      <c r="N308" s="189"/>
      <c r="O308" s="189"/>
    </row>
    <row r="309" spans="6:15" x14ac:dyDescent="0.2">
      <c r="F309" s="189"/>
      <c r="G309" s="189"/>
      <c r="H309" s="189"/>
      <c r="I309" s="189"/>
      <c r="J309" s="189"/>
      <c r="K309" s="189"/>
      <c r="L309" s="189"/>
      <c r="M309" s="189"/>
      <c r="N309" s="189"/>
      <c r="O309" s="189"/>
    </row>
    <row r="310" spans="6:15" x14ac:dyDescent="0.2">
      <c r="F310" s="189"/>
      <c r="G310" s="189"/>
      <c r="H310" s="189"/>
      <c r="I310" s="189"/>
      <c r="J310" s="189"/>
      <c r="K310" s="189"/>
      <c r="L310" s="189"/>
      <c r="M310" s="189"/>
      <c r="N310" s="189"/>
      <c r="O310" s="189"/>
    </row>
    <row r="311" spans="6:15" x14ac:dyDescent="0.2">
      <c r="F311" s="189"/>
      <c r="G311" s="189"/>
      <c r="H311" s="189"/>
      <c r="I311" s="189"/>
      <c r="J311" s="189"/>
      <c r="K311" s="189"/>
      <c r="L311" s="189"/>
      <c r="M311" s="189"/>
      <c r="N311" s="189"/>
      <c r="O311" s="189"/>
    </row>
    <row r="312" spans="6:15" x14ac:dyDescent="0.2">
      <c r="F312" s="189"/>
      <c r="G312" s="189"/>
      <c r="H312" s="189"/>
      <c r="I312" s="189"/>
      <c r="J312" s="189"/>
      <c r="K312" s="189"/>
      <c r="L312" s="189"/>
      <c r="M312" s="189"/>
      <c r="N312" s="189"/>
      <c r="O312" s="189"/>
    </row>
    <row r="313" spans="6:15" x14ac:dyDescent="0.2">
      <c r="F313" s="189"/>
      <c r="G313" s="189"/>
      <c r="H313" s="189"/>
      <c r="I313" s="189"/>
      <c r="J313" s="189"/>
      <c r="K313" s="189"/>
      <c r="L313" s="189"/>
      <c r="M313" s="189"/>
      <c r="N313" s="189"/>
      <c r="O313" s="189"/>
    </row>
    <row r="314" spans="6:15" x14ac:dyDescent="0.2">
      <c r="F314" s="189"/>
      <c r="G314" s="189"/>
      <c r="H314" s="189"/>
      <c r="I314" s="189"/>
      <c r="J314" s="189"/>
      <c r="K314" s="189"/>
      <c r="L314" s="189"/>
      <c r="M314" s="189"/>
      <c r="N314" s="189"/>
      <c r="O314" s="189"/>
    </row>
    <row r="315" spans="6:15" x14ac:dyDescent="0.2">
      <c r="F315" s="189"/>
      <c r="G315" s="189"/>
      <c r="H315" s="189"/>
      <c r="I315" s="189"/>
      <c r="J315" s="189"/>
      <c r="K315" s="189"/>
      <c r="L315" s="189"/>
      <c r="M315" s="189"/>
      <c r="N315" s="189"/>
      <c r="O315" s="189"/>
    </row>
    <row r="316" spans="6:15" x14ac:dyDescent="0.2">
      <c r="F316" s="189"/>
      <c r="G316" s="189"/>
      <c r="H316" s="189"/>
      <c r="I316" s="189"/>
      <c r="J316" s="189"/>
      <c r="K316" s="189"/>
      <c r="L316" s="189"/>
      <c r="M316" s="189"/>
      <c r="N316" s="189"/>
      <c r="O316" s="189"/>
    </row>
    <row r="317" spans="6:15" x14ac:dyDescent="0.2">
      <c r="F317" s="189"/>
      <c r="G317" s="189"/>
      <c r="H317" s="189"/>
      <c r="I317" s="189"/>
      <c r="J317" s="189"/>
      <c r="K317" s="189"/>
      <c r="L317" s="189"/>
      <c r="M317" s="189"/>
      <c r="N317" s="189"/>
      <c r="O317" s="189"/>
    </row>
    <row r="318" spans="6:15" x14ac:dyDescent="0.2">
      <c r="F318" s="189"/>
      <c r="G318" s="189"/>
      <c r="H318" s="189"/>
      <c r="I318" s="189"/>
      <c r="J318" s="189"/>
      <c r="K318" s="189"/>
      <c r="L318" s="189"/>
      <c r="M318" s="189"/>
      <c r="N318" s="189"/>
      <c r="O318" s="189"/>
    </row>
    <row r="319" spans="6:15" x14ac:dyDescent="0.2">
      <c r="F319" s="189"/>
      <c r="G319" s="189"/>
      <c r="H319" s="189"/>
      <c r="I319" s="189"/>
      <c r="J319" s="189"/>
      <c r="K319" s="189"/>
      <c r="L319" s="189"/>
      <c r="M319" s="189"/>
      <c r="N319" s="189"/>
      <c r="O319" s="189"/>
    </row>
    <row r="320" spans="6:15" x14ac:dyDescent="0.2">
      <c r="F320" s="189"/>
      <c r="G320" s="189"/>
      <c r="H320" s="189"/>
      <c r="I320" s="189"/>
      <c r="J320" s="189"/>
      <c r="K320" s="189"/>
      <c r="L320" s="189"/>
      <c r="M320" s="189"/>
      <c r="N320" s="189"/>
      <c r="O320" s="189"/>
    </row>
    <row r="321" spans="6:15" x14ac:dyDescent="0.2">
      <c r="F321" s="189"/>
      <c r="G321" s="189"/>
      <c r="H321" s="189"/>
      <c r="I321" s="189"/>
      <c r="J321" s="189"/>
      <c r="K321" s="189"/>
      <c r="L321" s="189"/>
      <c r="M321" s="189"/>
      <c r="N321" s="189"/>
      <c r="O321" s="189"/>
    </row>
    <row r="322" spans="6:15" x14ac:dyDescent="0.2">
      <c r="F322" s="189"/>
      <c r="G322" s="189"/>
      <c r="H322" s="189"/>
      <c r="I322" s="189"/>
      <c r="J322" s="189"/>
      <c r="K322" s="189"/>
      <c r="L322" s="189"/>
      <c r="M322" s="189"/>
      <c r="N322" s="189"/>
      <c r="O322" s="189"/>
    </row>
    <row r="323" spans="6:15" x14ac:dyDescent="0.2">
      <c r="F323" s="189"/>
      <c r="G323" s="189"/>
      <c r="H323" s="189"/>
      <c r="I323" s="189"/>
      <c r="J323" s="189"/>
      <c r="K323" s="189"/>
      <c r="L323" s="189"/>
      <c r="M323" s="189"/>
      <c r="N323" s="189"/>
      <c r="O323" s="189"/>
    </row>
    <row r="324" spans="6:15" x14ac:dyDescent="0.2">
      <c r="F324" s="189"/>
      <c r="G324" s="189"/>
      <c r="H324" s="189"/>
      <c r="I324" s="189"/>
      <c r="J324" s="189"/>
      <c r="K324" s="189"/>
      <c r="L324" s="189"/>
      <c r="M324" s="189"/>
      <c r="N324" s="189"/>
      <c r="O324" s="189"/>
    </row>
    <row r="325" spans="6:15" x14ac:dyDescent="0.2">
      <c r="F325" s="189"/>
      <c r="G325" s="189"/>
      <c r="H325" s="189"/>
      <c r="I325" s="189"/>
      <c r="J325" s="189"/>
      <c r="K325" s="189"/>
      <c r="L325" s="189"/>
      <c r="M325" s="189"/>
      <c r="N325" s="189"/>
      <c r="O325" s="189"/>
    </row>
    <row r="326" spans="6:15" x14ac:dyDescent="0.2">
      <c r="F326" s="189"/>
      <c r="G326" s="189"/>
      <c r="H326" s="189"/>
      <c r="I326" s="189"/>
      <c r="J326" s="189"/>
      <c r="K326" s="189"/>
      <c r="L326" s="189"/>
      <c r="M326" s="189"/>
      <c r="N326" s="189"/>
      <c r="O326" s="189"/>
    </row>
    <row r="327" spans="6:15" x14ac:dyDescent="0.2">
      <c r="F327" s="189"/>
      <c r="G327" s="189"/>
      <c r="H327" s="189"/>
      <c r="I327" s="189"/>
      <c r="J327" s="189"/>
      <c r="K327" s="189"/>
      <c r="L327" s="189"/>
      <c r="M327" s="189"/>
      <c r="N327" s="189"/>
      <c r="O327" s="189"/>
    </row>
    <row r="328" spans="6:15" x14ac:dyDescent="0.2">
      <c r="F328" s="189"/>
      <c r="G328" s="189"/>
      <c r="H328" s="189"/>
      <c r="I328" s="189"/>
      <c r="J328" s="189"/>
      <c r="K328" s="189"/>
      <c r="L328" s="189"/>
      <c r="M328" s="189"/>
      <c r="N328" s="189"/>
      <c r="O328" s="189"/>
    </row>
    <row r="329" spans="6:15" x14ac:dyDescent="0.2">
      <c r="F329" s="189"/>
      <c r="G329" s="189"/>
      <c r="H329" s="189"/>
      <c r="I329" s="189"/>
      <c r="J329" s="189"/>
      <c r="K329" s="189"/>
      <c r="L329" s="189"/>
      <c r="M329" s="189"/>
      <c r="N329" s="189"/>
      <c r="O329" s="189"/>
    </row>
    <row r="330" spans="6:15" x14ac:dyDescent="0.2">
      <c r="F330" s="189"/>
      <c r="G330" s="189"/>
      <c r="H330" s="189"/>
      <c r="I330" s="189"/>
      <c r="J330" s="189"/>
      <c r="K330" s="189"/>
      <c r="L330" s="189"/>
      <c r="M330" s="189"/>
      <c r="N330" s="189"/>
      <c r="O330" s="189"/>
    </row>
    <row r="331" spans="6:15" x14ac:dyDescent="0.2">
      <c r="F331" s="189"/>
      <c r="G331" s="189"/>
      <c r="H331" s="189"/>
      <c r="I331" s="189"/>
      <c r="J331" s="189"/>
      <c r="K331" s="189"/>
      <c r="L331" s="189"/>
      <c r="M331" s="189"/>
      <c r="N331" s="189"/>
      <c r="O331" s="189"/>
    </row>
    <row r="332" spans="6:15" x14ac:dyDescent="0.2">
      <c r="F332" s="189"/>
      <c r="G332" s="189"/>
      <c r="H332" s="189"/>
      <c r="I332" s="189"/>
      <c r="J332" s="189"/>
      <c r="K332" s="189"/>
      <c r="L332" s="189"/>
      <c r="M332" s="189"/>
      <c r="N332" s="189"/>
      <c r="O332" s="189"/>
    </row>
    <row r="333" spans="6:15" x14ac:dyDescent="0.2">
      <c r="F333" s="189"/>
      <c r="G333" s="189"/>
      <c r="H333" s="189"/>
      <c r="I333" s="189"/>
      <c r="J333" s="189"/>
      <c r="K333" s="189"/>
      <c r="L333" s="189"/>
      <c r="M333" s="189"/>
      <c r="N333" s="189"/>
      <c r="O333" s="189"/>
    </row>
    <row r="334" spans="6:15" x14ac:dyDescent="0.2">
      <c r="F334" s="189"/>
      <c r="G334" s="189"/>
      <c r="H334" s="189"/>
      <c r="I334" s="189"/>
      <c r="J334" s="189"/>
      <c r="K334" s="189"/>
      <c r="L334" s="189"/>
      <c r="M334" s="189"/>
      <c r="N334" s="189"/>
      <c r="O334" s="189"/>
    </row>
    <row r="335" spans="6:15" x14ac:dyDescent="0.2">
      <c r="F335" s="189"/>
      <c r="G335" s="189"/>
      <c r="H335" s="189"/>
      <c r="I335" s="189"/>
      <c r="J335" s="189"/>
      <c r="K335" s="189"/>
      <c r="L335" s="189"/>
      <c r="M335" s="189"/>
      <c r="N335" s="189"/>
      <c r="O335" s="189"/>
    </row>
    <row r="336" spans="6:15" x14ac:dyDescent="0.2">
      <c r="F336" s="189"/>
      <c r="G336" s="189"/>
      <c r="H336" s="189"/>
      <c r="I336" s="189"/>
      <c r="J336" s="189"/>
      <c r="K336" s="189"/>
      <c r="L336" s="189"/>
      <c r="M336" s="189"/>
      <c r="N336" s="189"/>
      <c r="O336" s="189"/>
    </row>
    <row r="337" spans="6:15" x14ac:dyDescent="0.2">
      <c r="F337" s="189"/>
      <c r="G337" s="189"/>
      <c r="H337" s="189"/>
      <c r="I337" s="189"/>
      <c r="J337" s="189"/>
      <c r="K337" s="189"/>
      <c r="L337" s="189"/>
      <c r="M337" s="189"/>
      <c r="N337" s="189"/>
      <c r="O337" s="189"/>
    </row>
    <row r="338" spans="6:15" x14ac:dyDescent="0.2">
      <c r="F338" s="189"/>
      <c r="G338" s="189"/>
      <c r="H338" s="189"/>
      <c r="I338" s="189"/>
      <c r="J338" s="189"/>
      <c r="K338" s="189"/>
      <c r="L338" s="189"/>
      <c r="M338" s="189"/>
      <c r="N338" s="189"/>
      <c r="O338" s="189"/>
    </row>
    <row r="339" spans="6:15" x14ac:dyDescent="0.2">
      <c r="F339" s="189"/>
      <c r="G339" s="189"/>
      <c r="H339" s="189"/>
      <c r="I339" s="189"/>
      <c r="J339" s="189"/>
      <c r="K339" s="189"/>
      <c r="L339" s="189"/>
      <c r="M339" s="189"/>
      <c r="N339" s="189"/>
      <c r="O339" s="189"/>
    </row>
    <row r="340" spans="6:15" x14ac:dyDescent="0.2">
      <c r="F340" s="189"/>
      <c r="G340" s="189"/>
      <c r="H340" s="189"/>
      <c r="I340" s="189"/>
      <c r="J340" s="189"/>
      <c r="K340" s="189"/>
      <c r="L340" s="189"/>
      <c r="M340" s="189"/>
      <c r="N340" s="189"/>
      <c r="O340" s="189"/>
    </row>
    <row r="341" spans="6:15" x14ac:dyDescent="0.2">
      <c r="F341" s="189"/>
      <c r="G341" s="189"/>
      <c r="H341" s="189"/>
      <c r="I341" s="189"/>
      <c r="J341" s="189"/>
      <c r="K341" s="189"/>
      <c r="L341" s="189"/>
      <c r="M341" s="189"/>
      <c r="N341" s="189"/>
      <c r="O341" s="189"/>
    </row>
    <row r="342" spans="6:15" x14ac:dyDescent="0.2">
      <c r="F342" s="189"/>
      <c r="G342" s="189"/>
      <c r="H342" s="189"/>
      <c r="I342" s="189"/>
      <c r="J342" s="189"/>
      <c r="K342" s="189"/>
      <c r="L342" s="189"/>
      <c r="M342" s="189"/>
      <c r="N342" s="189"/>
      <c r="O342" s="189"/>
    </row>
    <row r="343" spans="6:15" x14ac:dyDescent="0.2">
      <c r="F343" s="189"/>
      <c r="G343" s="189"/>
      <c r="H343" s="189"/>
      <c r="I343" s="189"/>
      <c r="J343" s="189"/>
      <c r="K343" s="189"/>
      <c r="L343" s="189"/>
      <c r="M343" s="189"/>
      <c r="N343" s="189"/>
      <c r="O343" s="189"/>
    </row>
    <row r="344" spans="6:15" x14ac:dyDescent="0.2">
      <c r="F344" s="189"/>
      <c r="G344" s="189"/>
      <c r="H344" s="189"/>
      <c r="I344" s="189"/>
      <c r="J344" s="189"/>
      <c r="K344" s="189"/>
      <c r="L344" s="189"/>
      <c r="M344" s="189"/>
      <c r="N344" s="189"/>
      <c r="O344" s="189"/>
    </row>
    <row r="345" spans="6:15" x14ac:dyDescent="0.2">
      <c r="F345" s="189"/>
      <c r="G345" s="189"/>
      <c r="H345" s="189"/>
      <c r="I345" s="189"/>
      <c r="J345" s="189"/>
      <c r="K345" s="189"/>
      <c r="L345" s="189"/>
      <c r="M345" s="189"/>
      <c r="N345" s="189"/>
      <c r="O345" s="189"/>
    </row>
    <row r="346" spans="6:15" x14ac:dyDescent="0.2">
      <c r="F346" s="189"/>
      <c r="G346" s="189"/>
      <c r="H346" s="189"/>
      <c r="I346" s="189"/>
      <c r="J346" s="189"/>
      <c r="K346" s="189"/>
      <c r="L346" s="189"/>
      <c r="M346" s="189"/>
      <c r="N346" s="189"/>
      <c r="O346" s="189"/>
    </row>
    <row r="347" spans="6:15" x14ac:dyDescent="0.2">
      <c r="F347" s="189"/>
      <c r="G347" s="189"/>
      <c r="H347" s="189"/>
      <c r="I347" s="189"/>
      <c r="J347" s="189"/>
      <c r="K347" s="189"/>
      <c r="L347" s="189"/>
      <c r="M347" s="189"/>
      <c r="N347" s="189"/>
      <c r="O347" s="189"/>
    </row>
    <row r="348" spans="6:15" x14ac:dyDescent="0.2">
      <c r="F348" s="189"/>
      <c r="G348" s="189"/>
      <c r="H348" s="189"/>
      <c r="I348" s="189"/>
      <c r="J348" s="189"/>
      <c r="K348" s="189"/>
      <c r="L348" s="189"/>
      <c r="M348" s="189"/>
      <c r="N348" s="189"/>
      <c r="O348" s="189"/>
    </row>
    <row r="349" spans="6:15" x14ac:dyDescent="0.2">
      <c r="F349" s="189"/>
      <c r="G349" s="189"/>
      <c r="H349" s="189"/>
      <c r="I349" s="189"/>
      <c r="J349" s="189"/>
      <c r="K349" s="189"/>
      <c r="L349" s="189"/>
      <c r="M349" s="189"/>
      <c r="N349" s="189"/>
      <c r="O349" s="189"/>
    </row>
    <row r="350" spans="6:15" x14ac:dyDescent="0.2">
      <c r="F350" s="189"/>
      <c r="G350" s="189"/>
      <c r="H350" s="189"/>
      <c r="I350" s="189"/>
      <c r="J350" s="189"/>
      <c r="K350" s="189"/>
      <c r="L350" s="189"/>
      <c r="M350" s="189"/>
      <c r="N350" s="189"/>
      <c r="O350" s="189"/>
    </row>
    <row r="351" spans="6:15" x14ac:dyDescent="0.2">
      <c r="F351" s="189"/>
      <c r="G351" s="189"/>
      <c r="H351" s="189"/>
      <c r="I351" s="189"/>
      <c r="J351" s="189"/>
      <c r="K351" s="189"/>
      <c r="L351" s="189"/>
      <c r="M351" s="189"/>
      <c r="N351" s="189"/>
      <c r="O351" s="189"/>
    </row>
    <row r="352" spans="6:15" x14ac:dyDescent="0.2">
      <c r="F352" s="189"/>
      <c r="G352" s="189"/>
      <c r="H352" s="189"/>
      <c r="I352" s="189"/>
      <c r="J352" s="189"/>
      <c r="K352" s="189"/>
      <c r="L352" s="189"/>
      <c r="M352" s="189"/>
      <c r="N352" s="189"/>
      <c r="O352" s="189"/>
    </row>
    <row r="353" spans="6:15" x14ac:dyDescent="0.2">
      <c r="F353" s="189"/>
      <c r="G353" s="189"/>
      <c r="H353" s="189"/>
      <c r="I353" s="189"/>
      <c r="J353" s="189"/>
      <c r="K353" s="189"/>
      <c r="L353" s="189"/>
      <c r="M353" s="189"/>
      <c r="N353" s="189"/>
      <c r="O353" s="189"/>
    </row>
    <row r="354" spans="6:15" x14ac:dyDescent="0.2">
      <c r="F354" s="189"/>
      <c r="G354" s="189"/>
      <c r="H354" s="189"/>
      <c r="I354" s="189"/>
      <c r="J354" s="189"/>
      <c r="K354" s="189"/>
      <c r="L354" s="189"/>
      <c r="M354" s="189"/>
      <c r="N354" s="189"/>
      <c r="O354" s="189"/>
    </row>
    <row r="355" spans="6:15" x14ac:dyDescent="0.2">
      <c r="F355" s="189"/>
      <c r="G355" s="189"/>
      <c r="H355" s="189"/>
      <c r="I355" s="189"/>
      <c r="J355" s="189"/>
      <c r="K355" s="189"/>
      <c r="L355" s="189"/>
      <c r="M355" s="189"/>
      <c r="N355" s="189"/>
      <c r="O355" s="189"/>
    </row>
    <row r="356" spans="6:15" x14ac:dyDescent="0.2">
      <c r="F356" s="189"/>
      <c r="G356" s="189"/>
      <c r="H356" s="189"/>
      <c r="I356" s="189"/>
      <c r="J356" s="189"/>
      <c r="K356" s="189"/>
      <c r="L356" s="189"/>
      <c r="M356" s="189"/>
      <c r="N356" s="189"/>
      <c r="O356" s="189"/>
    </row>
    <row r="357" spans="6:15" x14ac:dyDescent="0.2">
      <c r="F357" s="189"/>
      <c r="G357" s="189"/>
      <c r="H357" s="189"/>
      <c r="I357" s="189"/>
      <c r="J357" s="189"/>
      <c r="K357" s="189"/>
      <c r="L357" s="189"/>
      <c r="M357" s="189"/>
      <c r="N357" s="189"/>
      <c r="O357" s="189"/>
    </row>
    <row r="358" spans="6:15" x14ac:dyDescent="0.2">
      <c r="F358" s="189"/>
      <c r="G358" s="189"/>
      <c r="H358" s="189"/>
      <c r="I358" s="189"/>
      <c r="J358" s="189"/>
      <c r="K358" s="189"/>
      <c r="L358" s="189"/>
      <c r="M358" s="189"/>
      <c r="N358" s="189"/>
      <c r="O358" s="189"/>
    </row>
    <row r="359" spans="6:15" x14ac:dyDescent="0.2">
      <c r="F359" s="189"/>
      <c r="G359" s="189"/>
      <c r="H359" s="189"/>
      <c r="I359" s="189"/>
      <c r="J359" s="189"/>
      <c r="K359" s="189"/>
      <c r="L359" s="189"/>
      <c r="M359" s="189"/>
      <c r="N359" s="189"/>
      <c r="O359" s="189"/>
    </row>
    <row r="360" spans="6:15" x14ac:dyDescent="0.2">
      <c r="F360" s="189"/>
      <c r="G360" s="189"/>
      <c r="H360" s="189"/>
      <c r="I360" s="189"/>
      <c r="J360" s="189"/>
      <c r="K360" s="189"/>
      <c r="L360" s="189"/>
      <c r="M360" s="189"/>
      <c r="N360" s="189"/>
      <c r="O360" s="189"/>
    </row>
    <row r="361" spans="6:15" x14ac:dyDescent="0.2">
      <c r="F361" s="189"/>
      <c r="G361" s="189"/>
      <c r="H361" s="189"/>
      <c r="I361" s="189"/>
      <c r="J361" s="189"/>
      <c r="K361" s="189"/>
      <c r="L361" s="189"/>
      <c r="M361" s="189"/>
      <c r="N361" s="189"/>
      <c r="O361" s="189"/>
    </row>
    <row r="362" spans="6:15" x14ac:dyDescent="0.2">
      <c r="F362" s="189"/>
      <c r="G362" s="189"/>
      <c r="H362" s="189"/>
      <c r="I362" s="189"/>
      <c r="J362" s="189"/>
      <c r="K362" s="189"/>
      <c r="L362" s="189"/>
      <c r="M362" s="189"/>
      <c r="N362" s="189"/>
      <c r="O362" s="189"/>
    </row>
    <row r="363" spans="6:15" x14ac:dyDescent="0.2">
      <c r="F363" s="189"/>
      <c r="G363" s="189"/>
      <c r="H363" s="189"/>
      <c r="I363" s="189"/>
      <c r="J363" s="189"/>
      <c r="K363" s="189"/>
      <c r="L363" s="189"/>
      <c r="M363" s="189"/>
      <c r="N363" s="189"/>
      <c r="O363" s="189"/>
    </row>
    <row r="364" spans="6:15" x14ac:dyDescent="0.2">
      <c r="F364" s="189"/>
      <c r="G364" s="189"/>
      <c r="H364" s="189"/>
      <c r="I364" s="189"/>
      <c r="J364" s="189"/>
      <c r="K364" s="189"/>
      <c r="L364" s="189"/>
      <c r="M364" s="189"/>
      <c r="N364" s="189"/>
      <c r="O364" s="189"/>
    </row>
    <row r="365" spans="6:15" x14ac:dyDescent="0.2">
      <c r="F365" s="189"/>
      <c r="G365" s="189"/>
      <c r="H365" s="189"/>
      <c r="I365" s="189"/>
      <c r="J365" s="189"/>
      <c r="K365" s="189"/>
      <c r="L365" s="189"/>
      <c r="M365" s="189"/>
      <c r="N365" s="189"/>
      <c r="O365" s="189"/>
    </row>
    <row r="366" spans="6:15" x14ac:dyDescent="0.2">
      <c r="F366" s="189"/>
      <c r="G366" s="189"/>
      <c r="H366" s="189"/>
      <c r="I366" s="189"/>
      <c r="J366" s="189"/>
      <c r="K366" s="189"/>
      <c r="L366" s="189"/>
      <c r="M366" s="189"/>
      <c r="N366" s="189"/>
      <c r="O366" s="189"/>
    </row>
    <row r="367" spans="6:15" x14ac:dyDescent="0.2">
      <c r="F367" s="189"/>
      <c r="G367" s="189"/>
      <c r="H367" s="189"/>
      <c r="I367" s="189"/>
      <c r="J367" s="189"/>
      <c r="K367" s="189"/>
      <c r="L367" s="189"/>
      <c r="M367" s="189"/>
      <c r="N367" s="189"/>
      <c r="O367" s="189"/>
    </row>
    <row r="368" spans="6:15" x14ac:dyDescent="0.2">
      <c r="F368" s="189"/>
      <c r="G368" s="189"/>
      <c r="H368" s="189"/>
      <c r="I368" s="189"/>
      <c r="J368" s="189"/>
      <c r="K368" s="189"/>
      <c r="L368" s="189"/>
      <c r="M368" s="189"/>
      <c r="N368" s="189"/>
      <c r="O368" s="189"/>
    </row>
    <row r="369" spans="6:15" x14ac:dyDescent="0.2">
      <c r="F369" s="189"/>
      <c r="G369" s="189"/>
      <c r="H369" s="189"/>
      <c r="I369" s="189"/>
      <c r="J369" s="189"/>
      <c r="K369" s="189"/>
      <c r="L369" s="189"/>
      <c r="M369" s="189"/>
      <c r="N369" s="189"/>
      <c r="O369" s="189"/>
    </row>
    <row r="370" spans="6:15" x14ac:dyDescent="0.2">
      <c r="F370" s="189"/>
      <c r="G370" s="189"/>
      <c r="H370" s="189"/>
      <c r="I370" s="189"/>
      <c r="J370" s="189"/>
      <c r="K370" s="189"/>
      <c r="L370" s="189"/>
      <c r="M370" s="189"/>
      <c r="N370" s="189"/>
      <c r="O370" s="189"/>
    </row>
    <row r="371" spans="6:15" x14ac:dyDescent="0.2">
      <c r="F371" s="189"/>
      <c r="G371" s="189"/>
      <c r="H371" s="189"/>
      <c r="I371" s="189"/>
      <c r="J371" s="189"/>
      <c r="K371" s="189"/>
      <c r="L371" s="189"/>
      <c r="M371" s="189"/>
      <c r="N371" s="189"/>
      <c r="O371" s="189"/>
    </row>
    <row r="372" spans="6:15" x14ac:dyDescent="0.2">
      <c r="F372" s="189"/>
      <c r="G372" s="189"/>
      <c r="H372" s="189"/>
      <c r="I372" s="189"/>
      <c r="J372" s="189"/>
      <c r="K372" s="189"/>
      <c r="L372" s="189"/>
      <c r="M372" s="189"/>
      <c r="N372" s="189"/>
      <c r="O372" s="189"/>
    </row>
    <row r="373" spans="6:15" x14ac:dyDescent="0.2">
      <c r="F373" s="189"/>
      <c r="G373" s="189"/>
      <c r="H373" s="189"/>
      <c r="I373" s="189"/>
      <c r="J373" s="189"/>
      <c r="K373" s="189"/>
      <c r="L373" s="189"/>
      <c r="M373" s="189"/>
      <c r="N373" s="189"/>
      <c r="O373" s="189"/>
    </row>
    <row r="374" spans="6:15" x14ac:dyDescent="0.2">
      <c r="F374" s="189"/>
      <c r="G374" s="189"/>
      <c r="H374" s="189"/>
      <c r="I374" s="189"/>
      <c r="J374" s="189"/>
      <c r="K374" s="189"/>
      <c r="L374" s="189"/>
      <c r="M374" s="189"/>
      <c r="N374" s="189"/>
      <c r="O374" s="189"/>
    </row>
    <row r="375" spans="6:15" x14ac:dyDescent="0.2">
      <c r="F375" s="189"/>
      <c r="G375" s="189"/>
      <c r="H375" s="189"/>
      <c r="I375" s="189"/>
      <c r="J375" s="189"/>
      <c r="K375" s="189"/>
      <c r="L375" s="189"/>
      <c r="M375" s="189"/>
      <c r="N375" s="189"/>
      <c r="O375" s="189"/>
    </row>
    <row r="376" spans="6:15" x14ac:dyDescent="0.2">
      <c r="F376" s="189"/>
      <c r="G376" s="189"/>
      <c r="H376" s="189"/>
      <c r="I376" s="189"/>
      <c r="J376" s="189"/>
      <c r="K376" s="189"/>
      <c r="L376" s="189"/>
      <c r="M376" s="189"/>
      <c r="N376" s="189"/>
      <c r="O376" s="189"/>
    </row>
    <row r="377" spans="6:15" x14ac:dyDescent="0.2">
      <c r="F377" s="189"/>
      <c r="G377" s="189"/>
      <c r="H377" s="189"/>
      <c r="I377" s="189"/>
      <c r="J377" s="189"/>
      <c r="K377" s="189"/>
      <c r="L377" s="189"/>
      <c r="M377" s="189"/>
      <c r="N377" s="189"/>
      <c r="O377" s="189"/>
    </row>
    <row r="378" spans="6:15" x14ac:dyDescent="0.2">
      <c r="F378" s="189"/>
      <c r="G378" s="189"/>
      <c r="H378" s="189"/>
      <c r="I378" s="189"/>
      <c r="J378" s="189"/>
      <c r="K378" s="189"/>
      <c r="L378" s="189"/>
      <c r="M378" s="189"/>
      <c r="N378" s="189"/>
      <c r="O378" s="189"/>
    </row>
    <row r="379" spans="6:15" x14ac:dyDescent="0.2">
      <c r="F379" s="189"/>
      <c r="G379" s="189"/>
      <c r="H379" s="189"/>
      <c r="I379" s="189"/>
      <c r="J379" s="189"/>
      <c r="K379" s="189"/>
      <c r="L379" s="189"/>
      <c r="M379" s="189"/>
      <c r="N379" s="189"/>
      <c r="O379" s="189"/>
    </row>
    <row r="380" spans="6:15" x14ac:dyDescent="0.2">
      <c r="F380" s="189"/>
      <c r="G380" s="189"/>
      <c r="H380" s="189"/>
      <c r="I380" s="189"/>
      <c r="J380" s="189"/>
      <c r="K380" s="189"/>
      <c r="L380" s="189"/>
      <c r="M380" s="189"/>
      <c r="N380" s="189"/>
      <c r="O380" s="189"/>
    </row>
    <row r="381" spans="6:15" x14ac:dyDescent="0.2">
      <c r="F381" s="189"/>
      <c r="G381" s="189"/>
      <c r="H381" s="189"/>
      <c r="I381" s="189"/>
      <c r="J381" s="189"/>
      <c r="K381" s="189"/>
      <c r="L381" s="189"/>
      <c r="M381" s="189"/>
      <c r="N381" s="189"/>
      <c r="O381" s="189"/>
    </row>
    <row r="382" spans="6:15" x14ac:dyDescent="0.2">
      <c r="F382" s="189"/>
      <c r="G382" s="189"/>
      <c r="H382" s="189"/>
      <c r="I382" s="189"/>
      <c r="J382" s="189"/>
      <c r="K382" s="189"/>
      <c r="L382" s="189"/>
      <c r="M382" s="189"/>
      <c r="N382" s="189"/>
      <c r="O382" s="189"/>
    </row>
    <row r="383" spans="6:15" x14ac:dyDescent="0.2">
      <c r="F383" s="189"/>
      <c r="G383" s="189"/>
      <c r="H383" s="189"/>
      <c r="I383" s="189"/>
      <c r="J383" s="189"/>
      <c r="K383" s="189"/>
      <c r="L383" s="189"/>
      <c r="M383" s="189"/>
      <c r="N383" s="189"/>
      <c r="O383" s="189"/>
    </row>
    <row r="384" spans="6:15" x14ac:dyDescent="0.2">
      <c r="F384" s="189"/>
      <c r="G384" s="189"/>
      <c r="H384" s="189"/>
      <c r="I384" s="189"/>
      <c r="J384" s="189"/>
      <c r="K384" s="189"/>
      <c r="L384" s="189"/>
      <c r="M384" s="189"/>
      <c r="N384" s="189"/>
      <c r="O384" s="189"/>
    </row>
    <row r="385" spans="6:15" x14ac:dyDescent="0.2">
      <c r="F385" s="189"/>
      <c r="G385" s="189"/>
      <c r="H385" s="189"/>
      <c r="I385" s="189"/>
      <c r="J385" s="189"/>
      <c r="K385" s="189"/>
      <c r="L385" s="189"/>
      <c r="M385" s="189"/>
      <c r="N385" s="189"/>
      <c r="O385" s="189"/>
    </row>
    <row r="386" spans="6:15" x14ac:dyDescent="0.2">
      <c r="F386" s="189"/>
      <c r="G386" s="189"/>
      <c r="H386" s="189"/>
      <c r="I386" s="189"/>
      <c r="J386" s="189"/>
      <c r="K386" s="189"/>
      <c r="L386" s="189"/>
      <c r="M386" s="189"/>
      <c r="N386" s="189"/>
      <c r="O386" s="189"/>
    </row>
    <row r="387" spans="6:15" x14ac:dyDescent="0.2">
      <c r="F387" s="189"/>
      <c r="G387" s="189"/>
      <c r="H387" s="189"/>
      <c r="I387" s="189"/>
      <c r="J387" s="189"/>
      <c r="K387" s="189"/>
      <c r="L387" s="189"/>
      <c r="M387" s="189"/>
      <c r="N387" s="189"/>
      <c r="O387" s="189"/>
    </row>
    <row r="388" spans="6:15" x14ac:dyDescent="0.2">
      <c r="F388" s="189"/>
      <c r="G388" s="189"/>
      <c r="H388" s="189"/>
      <c r="I388" s="189"/>
      <c r="J388" s="189"/>
      <c r="K388" s="189"/>
      <c r="L388" s="189"/>
      <c r="M388" s="189"/>
      <c r="N388" s="189"/>
      <c r="O388" s="189"/>
    </row>
    <row r="389" spans="6:15" x14ac:dyDescent="0.2">
      <c r="F389" s="189"/>
      <c r="G389" s="189"/>
      <c r="H389" s="189"/>
      <c r="I389" s="189"/>
      <c r="J389" s="189"/>
      <c r="K389" s="189"/>
      <c r="L389" s="189"/>
      <c r="M389" s="189"/>
      <c r="N389" s="189"/>
      <c r="O389" s="189"/>
    </row>
    <row r="390" spans="6:15" x14ac:dyDescent="0.2">
      <c r="F390" s="189"/>
      <c r="G390" s="189"/>
      <c r="H390" s="189"/>
      <c r="I390" s="189"/>
      <c r="J390" s="189"/>
      <c r="K390" s="189"/>
      <c r="L390" s="189"/>
      <c r="M390" s="189"/>
      <c r="N390" s="189"/>
      <c r="O390" s="189"/>
    </row>
    <row r="391" spans="6:15" x14ac:dyDescent="0.2">
      <c r="F391" s="189"/>
      <c r="G391" s="189"/>
      <c r="H391" s="189"/>
      <c r="I391" s="189"/>
      <c r="J391" s="189"/>
      <c r="K391" s="189"/>
      <c r="L391" s="189"/>
      <c r="M391" s="189"/>
      <c r="N391" s="189"/>
      <c r="O391" s="189"/>
    </row>
    <row r="392" spans="6:15" x14ac:dyDescent="0.2">
      <c r="F392" s="189"/>
      <c r="G392" s="189"/>
      <c r="H392" s="189"/>
      <c r="I392" s="189"/>
      <c r="J392" s="189"/>
      <c r="K392" s="189"/>
      <c r="L392" s="189"/>
      <c r="M392" s="189"/>
      <c r="N392" s="189"/>
      <c r="O392" s="189"/>
    </row>
    <row r="393" spans="6:15" x14ac:dyDescent="0.2">
      <c r="F393" s="189"/>
      <c r="G393" s="189"/>
      <c r="H393" s="189"/>
      <c r="I393" s="189"/>
      <c r="J393" s="189"/>
      <c r="K393" s="189"/>
      <c r="L393" s="189"/>
      <c r="M393" s="189"/>
      <c r="N393" s="189"/>
      <c r="O393" s="189"/>
    </row>
    <row r="394" spans="6:15" x14ac:dyDescent="0.2">
      <c r="F394" s="189"/>
      <c r="G394" s="189"/>
      <c r="H394" s="189"/>
      <c r="I394" s="189"/>
      <c r="J394" s="189"/>
      <c r="K394" s="189"/>
      <c r="L394" s="189"/>
      <c r="M394" s="189"/>
      <c r="N394" s="189"/>
      <c r="O394" s="189"/>
    </row>
    <row r="395" spans="6:15" x14ac:dyDescent="0.2">
      <c r="F395" s="189"/>
      <c r="G395" s="189"/>
      <c r="H395" s="189"/>
      <c r="I395" s="189"/>
      <c r="J395" s="189"/>
      <c r="K395" s="189"/>
      <c r="L395" s="189"/>
      <c r="M395" s="189"/>
      <c r="N395" s="189"/>
      <c r="O395" s="189"/>
    </row>
    <row r="396" spans="6:15" x14ac:dyDescent="0.2">
      <c r="F396" s="189"/>
      <c r="G396" s="189"/>
      <c r="H396" s="189"/>
      <c r="I396" s="189"/>
      <c r="J396" s="189"/>
      <c r="K396" s="189"/>
      <c r="L396" s="189"/>
      <c r="M396" s="189"/>
      <c r="N396" s="189"/>
      <c r="O396" s="189"/>
    </row>
    <row r="397" spans="6:15" x14ac:dyDescent="0.2">
      <c r="F397" s="189"/>
      <c r="G397" s="189"/>
      <c r="H397" s="189"/>
      <c r="I397" s="189"/>
      <c r="J397" s="189"/>
      <c r="K397" s="189"/>
      <c r="L397" s="189"/>
      <c r="M397" s="189"/>
      <c r="N397" s="189"/>
      <c r="O397" s="189"/>
    </row>
    <row r="398" spans="6:15" x14ac:dyDescent="0.2">
      <c r="F398" s="189"/>
      <c r="G398" s="189"/>
      <c r="H398" s="189"/>
      <c r="I398" s="189"/>
      <c r="J398" s="189"/>
      <c r="K398" s="189"/>
      <c r="L398" s="189"/>
      <c r="M398" s="189"/>
      <c r="N398" s="189"/>
      <c r="O398" s="189"/>
    </row>
    <row r="399" spans="6:15" x14ac:dyDescent="0.2">
      <c r="F399" s="189"/>
      <c r="G399" s="189"/>
      <c r="H399" s="189"/>
      <c r="I399" s="189"/>
      <c r="J399" s="189"/>
      <c r="K399" s="189"/>
      <c r="L399" s="189"/>
      <c r="M399" s="189"/>
      <c r="N399" s="189"/>
      <c r="O399" s="189"/>
    </row>
    <row r="400" spans="6:15" x14ac:dyDescent="0.2">
      <c r="F400" s="189"/>
      <c r="G400" s="189"/>
      <c r="H400" s="189"/>
      <c r="I400" s="189"/>
      <c r="J400" s="189"/>
      <c r="K400" s="189"/>
      <c r="L400" s="189"/>
      <c r="M400" s="189"/>
      <c r="N400" s="189"/>
      <c r="O400" s="189"/>
    </row>
    <row r="401" spans="6:15" x14ac:dyDescent="0.2">
      <c r="F401" s="189"/>
      <c r="G401" s="189"/>
      <c r="H401" s="189"/>
      <c r="I401" s="189"/>
      <c r="J401" s="189"/>
      <c r="K401" s="189"/>
      <c r="L401" s="189"/>
      <c r="M401" s="189"/>
      <c r="N401" s="189"/>
      <c r="O401" s="189"/>
    </row>
    <row r="402" spans="6:15" x14ac:dyDescent="0.2">
      <c r="F402" s="189"/>
      <c r="G402" s="189"/>
      <c r="H402" s="189"/>
      <c r="I402" s="189"/>
      <c r="J402" s="189"/>
      <c r="K402" s="189"/>
      <c r="L402" s="189"/>
      <c r="M402" s="189"/>
      <c r="N402" s="189"/>
      <c r="O402" s="189"/>
    </row>
    <row r="403" spans="6:15" x14ac:dyDescent="0.2">
      <c r="F403" s="189"/>
      <c r="G403" s="189"/>
      <c r="H403" s="189"/>
      <c r="I403" s="189"/>
      <c r="J403" s="189"/>
      <c r="K403" s="189"/>
      <c r="L403" s="189"/>
      <c r="M403" s="189"/>
      <c r="N403" s="189"/>
      <c r="O403" s="189"/>
    </row>
    <row r="404" spans="6:15" x14ac:dyDescent="0.2">
      <c r="F404" s="189"/>
      <c r="G404" s="189"/>
      <c r="H404" s="189"/>
      <c r="I404" s="189"/>
      <c r="J404" s="189"/>
      <c r="K404" s="189"/>
      <c r="L404" s="189"/>
      <c r="M404" s="189"/>
      <c r="N404" s="189"/>
      <c r="O404" s="189"/>
    </row>
    <row r="405" spans="6:15" x14ac:dyDescent="0.2">
      <c r="F405" s="189"/>
      <c r="G405" s="189"/>
      <c r="H405" s="189"/>
      <c r="I405" s="189"/>
      <c r="J405" s="189"/>
      <c r="K405" s="189"/>
      <c r="L405" s="189"/>
      <c r="M405" s="189"/>
      <c r="N405" s="189"/>
      <c r="O405" s="189"/>
    </row>
    <row r="406" spans="6:15" x14ac:dyDescent="0.2">
      <c r="F406" s="189"/>
      <c r="G406" s="189"/>
      <c r="H406" s="189"/>
      <c r="I406" s="189"/>
      <c r="J406" s="189"/>
      <c r="K406" s="189"/>
      <c r="L406" s="189"/>
      <c r="M406" s="189"/>
      <c r="N406" s="189"/>
      <c r="O406" s="189"/>
    </row>
    <row r="407" spans="6:15" x14ac:dyDescent="0.2">
      <c r="F407" s="189"/>
      <c r="G407" s="189"/>
      <c r="H407" s="189"/>
      <c r="I407" s="189"/>
      <c r="J407" s="189"/>
      <c r="K407" s="189"/>
      <c r="L407" s="189"/>
      <c r="M407" s="189"/>
      <c r="N407" s="189"/>
      <c r="O407" s="189"/>
    </row>
    <row r="408" spans="6:15" x14ac:dyDescent="0.2">
      <c r="F408" s="189"/>
      <c r="G408" s="189"/>
      <c r="H408" s="189"/>
      <c r="I408" s="189"/>
      <c r="J408" s="189"/>
      <c r="K408" s="189"/>
      <c r="L408" s="189"/>
      <c r="M408" s="189"/>
      <c r="N408" s="189"/>
      <c r="O408" s="189"/>
    </row>
    <row r="409" spans="6:15" x14ac:dyDescent="0.2">
      <c r="F409" s="189"/>
      <c r="G409" s="189"/>
      <c r="H409" s="189"/>
      <c r="I409" s="189"/>
      <c r="J409" s="189"/>
      <c r="K409" s="189"/>
      <c r="L409" s="189"/>
      <c r="M409" s="189"/>
      <c r="N409" s="189"/>
      <c r="O409" s="189"/>
    </row>
    <row r="410" spans="6:15" x14ac:dyDescent="0.2">
      <c r="F410" s="189"/>
      <c r="G410" s="189"/>
      <c r="H410" s="189"/>
      <c r="I410" s="189"/>
      <c r="J410" s="189"/>
      <c r="K410" s="189"/>
      <c r="L410" s="189"/>
      <c r="M410" s="189"/>
      <c r="N410" s="189"/>
      <c r="O410" s="189"/>
    </row>
    <row r="411" spans="6:15" x14ac:dyDescent="0.2">
      <c r="F411" s="189"/>
      <c r="G411" s="189"/>
      <c r="H411" s="189"/>
      <c r="I411" s="189"/>
      <c r="J411" s="189"/>
      <c r="K411" s="189"/>
      <c r="L411" s="189"/>
      <c r="M411" s="189"/>
      <c r="N411" s="189"/>
      <c r="O411" s="189"/>
    </row>
    <row r="412" spans="6:15" x14ac:dyDescent="0.2">
      <c r="F412" s="189"/>
      <c r="G412" s="189"/>
      <c r="H412" s="189"/>
      <c r="I412" s="189"/>
      <c r="J412" s="189"/>
      <c r="K412" s="189"/>
      <c r="L412" s="189"/>
      <c r="M412" s="189"/>
      <c r="N412" s="189"/>
      <c r="O412" s="189"/>
    </row>
    <row r="413" spans="6:15" x14ac:dyDescent="0.2">
      <c r="F413" s="189"/>
      <c r="G413" s="189"/>
      <c r="H413" s="189"/>
      <c r="I413" s="189"/>
      <c r="J413" s="189"/>
      <c r="K413" s="189"/>
      <c r="L413" s="189"/>
      <c r="M413" s="189"/>
      <c r="N413" s="189"/>
      <c r="O413" s="189"/>
    </row>
    <row r="414" spans="6:15" x14ac:dyDescent="0.2">
      <c r="F414" s="189"/>
      <c r="G414" s="189"/>
      <c r="H414" s="189"/>
      <c r="I414" s="189"/>
      <c r="J414" s="189"/>
      <c r="K414" s="189"/>
      <c r="L414" s="189"/>
      <c r="M414" s="189"/>
      <c r="N414" s="189"/>
      <c r="O414" s="189"/>
    </row>
    <row r="415" spans="6:15" x14ac:dyDescent="0.2">
      <c r="F415" s="189"/>
      <c r="G415" s="189"/>
      <c r="H415" s="189"/>
      <c r="I415" s="189"/>
      <c r="J415" s="189"/>
      <c r="K415" s="189"/>
      <c r="L415" s="189"/>
      <c r="M415" s="189"/>
      <c r="N415" s="189"/>
      <c r="O415" s="189"/>
    </row>
    <row r="416" spans="6:15" x14ac:dyDescent="0.2">
      <c r="F416" s="189"/>
      <c r="G416" s="189"/>
      <c r="H416" s="189"/>
      <c r="I416" s="189"/>
      <c r="J416" s="189"/>
      <c r="K416" s="189"/>
      <c r="L416" s="189"/>
      <c r="M416" s="189"/>
      <c r="N416" s="189"/>
      <c r="O416" s="189"/>
    </row>
    <row r="417" spans="6:15" x14ac:dyDescent="0.2">
      <c r="F417" s="189"/>
      <c r="G417" s="189"/>
      <c r="H417" s="189"/>
      <c r="I417" s="189"/>
      <c r="J417" s="189"/>
      <c r="K417" s="189"/>
      <c r="L417" s="189"/>
      <c r="M417" s="189"/>
      <c r="N417" s="189"/>
      <c r="O417" s="189"/>
    </row>
    <row r="418" spans="6:15" x14ac:dyDescent="0.2">
      <c r="F418" s="189"/>
      <c r="G418" s="189"/>
      <c r="H418" s="189"/>
      <c r="I418" s="189"/>
      <c r="J418" s="189"/>
      <c r="K418" s="189"/>
      <c r="L418" s="189"/>
      <c r="M418" s="189"/>
      <c r="N418" s="189"/>
      <c r="O418" s="189"/>
    </row>
    <row r="419" spans="6:15" x14ac:dyDescent="0.2">
      <c r="F419" s="189"/>
      <c r="G419" s="189"/>
      <c r="H419" s="189"/>
      <c r="I419" s="189"/>
      <c r="J419" s="189"/>
      <c r="K419" s="189"/>
      <c r="L419" s="189"/>
      <c r="M419" s="189"/>
      <c r="N419" s="189"/>
      <c r="O419" s="189"/>
    </row>
    <row r="420" spans="6:15" x14ac:dyDescent="0.2">
      <c r="F420" s="189"/>
      <c r="G420" s="189"/>
      <c r="H420" s="189"/>
      <c r="I420" s="189"/>
      <c r="J420" s="189"/>
      <c r="K420" s="189"/>
      <c r="L420" s="189"/>
      <c r="M420" s="189"/>
      <c r="N420" s="189"/>
      <c r="O420" s="189"/>
    </row>
    <row r="421" spans="6:15" x14ac:dyDescent="0.2">
      <c r="F421" s="189"/>
      <c r="G421" s="189"/>
      <c r="H421" s="189"/>
      <c r="I421" s="189"/>
      <c r="J421" s="189"/>
      <c r="K421" s="189"/>
      <c r="L421" s="189"/>
      <c r="M421" s="189"/>
      <c r="N421" s="189"/>
      <c r="O421" s="189"/>
    </row>
    <row r="422" spans="6:15" x14ac:dyDescent="0.2">
      <c r="F422" s="189"/>
      <c r="G422" s="189"/>
      <c r="H422" s="189"/>
      <c r="I422" s="189"/>
      <c r="J422" s="189"/>
      <c r="K422" s="189"/>
      <c r="L422" s="189"/>
      <c r="M422" s="189"/>
      <c r="N422" s="189"/>
      <c r="O422" s="189"/>
    </row>
    <row r="423" spans="6:15" x14ac:dyDescent="0.2">
      <c r="F423" s="189"/>
      <c r="G423" s="189"/>
      <c r="H423" s="189"/>
      <c r="I423" s="189"/>
      <c r="J423" s="189"/>
      <c r="K423" s="189"/>
      <c r="L423" s="189"/>
      <c r="M423" s="189"/>
      <c r="N423" s="189"/>
      <c r="O423" s="189"/>
    </row>
    <row r="424" spans="6:15" x14ac:dyDescent="0.2">
      <c r="F424" s="189"/>
      <c r="G424" s="189"/>
      <c r="H424" s="189"/>
      <c r="I424" s="189"/>
      <c r="J424" s="189"/>
      <c r="K424" s="189"/>
      <c r="L424" s="189"/>
      <c r="M424" s="189"/>
      <c r="N424" s="189"/>
      <c r="O424" s="189"/>
    </row>
    <row r="425" spans="6:15" x14ac:dyDescent="0.2">
      <c r="F425" s="189"/>
      <c r="G425" s="189"/>
      <c r="H425" s="189"/>
      <c r="I425" s="189"/>
      <c r="J425" s="189"/>
      <c r="K425" s="189"/>
      <c r="L425" s="189"/>
      <c r="M425" s="189"/>
      <c r="N425" s="189"/>
      <c r="O425" s="189"/>
    </row>
    <row r="426" spans="6:15" x14ac:dyDescent="0.2">
      <c r="F426" s="189"/>
      <c r="G426" s="189"/>
      <c r="H426" s="189"/>
      <c r="I426" s="189"/>
      <c r="J426" s="189"/>
      <c r="K426" s="189"/>
      <c r="L426" s="189"/>
      <c r="M426" s="189"/>
      <c r="N426" s="189"/>
      <c r="O426" s="189"/>
    </row>
    <row r="427" spans="6:15" x14ac:dyDescent="0.2">
      <c r="F427" s="189"/>
      <c r="G427" s="189"/>
      <c r="H427" s="189"/>
      <c r="I427" s="189"/>
      <c r="J427" s="189"/>
      <c r="K427" s="189"/>
      <c r="L427" s="189"/>
      <c r="M427" s="189"/>
      <c r="N427" s="189"/>
      <c r="O427" s="189"/>
    </row>
    <row r="428" spans="6:15" x14ac:dyDescent="0.2">
      <c r="F428" s="189"/>
      <c r="G428" s="189"/>
      <c r="H428" s="189"/>
      <c r="I428" s="189"/>
      <c r="J428" s="189"/>
      <c r="K428" s="189"/>
      <c r="L428" s="189"/>
      <c r="M428" s="189"/>
      <c r="N428" s="189"/>
      <c r="O428" s="189"/>
    </row>
    <row r="429" spans="6:15" x14ac:dyDescent="0.2">
      <c r="F429" s="189"/>
      <c r="G429" s="189"/>
      <c r="H429" s="189"/>
      <c r="I429" s="189"/>
      <c r="J429" s="189"/>
      <c r="K429" s="189"/>
      <c r="L429" s="189"/>
      <c r="M429" s="189"/>
      <c r="N429" s="189"/>
      <c r="O429" s="189"/>
    </row>
    <row r="430" spans="6:15" x14ac:dyDescent="0.2">
      <c r="F430" s="189"/>
      <c r="G430" s="189"/>
      <c r="H430" s="189"/>
      <c r="I430" s="189"/>
      <c r="J430" s="189"/>
      <c r="K430" s="189"/>
      <c r="L430" s="189"/>
      <c r="M430" s="189"/>
      <c r="N430" s="189"/>
      <c r="O430" s="189"/>
    </row>
    <row r="431" spans="6:15" x14ac:dyDescent="0.2">
      <c r="F431" s="189"/>
      <c r="G431" s="189"/>
      <c r="H431" s="189"/>
      <c r="I431" s="189"/>
      <c r="J431" s="189"/>
      <c r="K431" s="189"/>
      <c r="L431" s="189"/>
      <c r="M431" s="189"/>
      <c r="N431" s="189"/>
      <c r="O431" s="189"/>
    </row>
    <row r="432" spans="6:15" x14ac:dyDescent="0.2">
      <c r="F432" s="189"/>
      <c r="G432" s="189"/>
      <c r="H432" s="189"/>
      <c r="I432" s="189"/>
      <c r="J432" s="189"/>
      <c r="K432" s="189"/>
      <c r="L432" s="189"/>
      <c r="M432" s="189"/>
      <c r="N432" s="189"/>
      <c r="O432" s="189"/>
    </row>
    <row r="433" spans="6:15" x14ac:dyDescent="0.2">
      <c r="F433" s="189"/>
      <c r="G433" s="189"/>
      <c r="H433" s="189"/>
      <c r="I433" s="189"/>
      <c r="J433" s="189"/>
      <c r="K433" s="189"/>
      <c r="L433" s="189"/>
      <c r="M433" s="189"/>
      <c r="N433" s="189"/>
      <c r="O433" s="189"/>
    </row>
    <row r="434" spans="6:15" x14ac:dyDescent="0.2">
      <c r="F434" s="189"/>
      <c r="G434" s="189"/>
      <c r="H434" s="189"/>
      <c r="I434" s="189"/>
      <c r="J434" s="189"/>
      <c r="K434" s="189"/>
      <c r="L434" s="189"/>
      <c r="M434" s="189"/>
      <c r="N434" s="189"/>
      <c r="O434" s="189"/>
    </row>
    <row r="435" spans="6:15" x14ac:dyDescent="0.2">
      <c r="F435" s="189"/>
      <c r="G435" s="189"/>
      <c r="H435" s="189"/>
      <c r="I435" s="189"/>
      <c r="J435" s="189"/>
      <c r="K435" s="189"/>
      <c r="L435" s="189"/>
      <c r="M435" s="189"/>
      <c r="N435" s="189"/>
      <c r="O435" s="189"/>
    </row>
    <row r="436" spans="6:15" x14ac:dyDescent="0.2">
      <c r="F436" s="189"/>
      <c r="G436" s="189"/>
      <c r="H436" s="189"/>
      <c r="I436" s="189"/>
      <c r="J436" s="189"/>
      <c r="K436" s="189"/>
      <c r="L436" s="189"/>
      <c r="M436" s="189"/>
      <c r="N436" s="189"/>
      <c r="O436" s="189"/>
    </row>
    <row r="437" spans="6:15" x14ac:dyDescent="0.2">
      <c r="F437" s="189"/>
      <c r="G437" s="189"/>
      <c r="H437" s="189"/>
      <c r="I437" s="189"/>
      <c r="J437" s="189"/>
      <c r="K437" s="189"/>
      <c r="L437" s="189"/>
      <c r="M437" s="189"/>
      <c r="N437" s="189"/>
      <c r="O437" s="189"/>
    </row>
    <row r="438" spans="6:15" x14ac:dyDescent="0.2">
      <c r="F438" s="189"/>
      <c r="G438" s="189"/>
      <c r="H438" s="189"/>
      <c r="I438" s="189"/>
      <c r="J438" s="189"/>
      <c r="K438" s="189"/>
      <c r="L438" s="189"/>
      <c r="M438" s="189"/>
      <c r="N438" s="189"/>
      <c r="O438" s="189"/>
    </row>
    <row r="439" spans="6:15" x14ac:dyDescent="0.2">
      <c r="F439" s="189"/>
      <c r="G439" s="189"/>
      <c r="H439" s="189"/>
      <c r="I439" s="189"/>
      <c r="J439" s="189"/>
      <c r="K439" s="189"/>
      <c r="L439" s="189"/>
      <c r="M439" s="189"/>
      <c r="N439" s="189"/>
      <c r="O439" s="189"/>
    </row>
    <row r="440" spans="6:15" x14ac:dyDescent="0.2">
      <c r="F440" s="189"/>
      <c r="G440" s="189"/>
      <c r="H440" s="189"/>
      <c r="I440" s="189"/>
      <c r="J440" s="189"/>
      <c r="K440" s="189"/>
      <c r="L440" s="189"/>
      <c r="M440" s="189"/>
      <c r="N440" s="189"/>
      <c r="O440" s="189"/>
    </row>
    <row r="441" spans="6:15" x14ac:dyDescent="0.2">
      <c r="F441" s="189"/>
      <c r="G441" s="189"/>
      <c r="H441" s="189"/>
      <c r="I441" s="189"/>
      <c r="J441" s="189"/>
      <c r="K441" s="189"/>
      <c r="L441" s="189"/>
      <c r="M441" s="189"/>
      <c r="N441" s="189"/>
      <c r="O441" s="189"/>
    </row>
    <row r="442" spans="6:15" x14ac:dyDescent="0.2">
      <c r="F442" s="189"/>
      <c r="G442" s="189"/>
      <c r="H442" s="189"/>
      <c r="I442" s="189"/>
      <c r="J442" s="189"/>
      <c r="K442" s="189"/>
      <c r="L442" s="189"/>
      <c r="M442" s="189"/>
      <c r="N442" s="189"/>
      <c r="O442" s="189"/>
    </row>
    <row r="443" spans="6:15" x14ac:dyDescent="0.2">
      <c r="F443" s="189"/>
      <c r="G443" s="189"/>
      <c r="H443" s="189"/>
      <c r="I443" s="189"/>
      <c r="J443" s="189"/>
      <c r="K443" s="189"/>
      <c r="L443" s="189"/>
      <c r="M443" s="189"/>
      <c r="N443" s="189"/>
      <c r="O443" s="189"/>
    </row>
    <row r="444" spans="6:15" x14ac:dyDescent="0.2">
      <c r="F444" s="189"/>
      <c r="G444" s="189"/>
      <c r="H444" s="189"/>
      <c r="I444" s="189"/>
      <c r="J444" s="189"/>
      <c r="K444" s="189"/>
      <c r="L444" s="189"/>
      <c r="M444" s="189"/>
      <c r="N444" s="189"/>
      <c r="O444" s="189"/>
    </row>
    <row r="445" spans="6:15" x14ac:dyDescent="0.2">
      <c r="F445" s="189"/>
      <c r="G445" s="189"/>
      <c r="H445" s="189"/>
      <c r="I445" s="189"/>
      <c r="J445" s="189"/>
      <c r="K445" s="189"/>
      <c r="L445" s="189"/>
      <c r="M445" s="189"/>
      <c r="N445" s="189"/>
      <c r="O445" s="189"/>
    </row>
    <row r="446" spans="6:15" x14ac:dyDescent="0.2">
      <c r="F446" s="189"/>
      <c r="G446" s="189"/>
      <c r="H446" s="189"/>
      <c r="I446" s="189"/>
      <c r="J446" s="189"/>
      <c r="K446" s="189"/>
      <c r="L446" s="189"/>
      <c r="M446" s="189"/>
      <c r="N446" s="189"/>
      <c r="O446" s="189"/>
    </row>
    <row r="447" spans="6:15" x14ac:dyDescent="0.2">
      <c r="F447" s="189"/>
      <c r="G447" s="189"/>
      <c r="H447" s="189"/>
      <c r="I447" s="189"/>
      <c r="J447" s="189"/>
      <c r="K447" s="189"/>
      <c r="L447" s="189"/>
      <c r="M447" s="189"/>
      <c r="N447" s="189"/>
      <c r="O447" s="189"/>
    </row>
    <row r="448" spans="6:15" x14ac:dyDescent="0.2">
      <c r="F448" s="189"/>
      <c r="G448" s="189"/>
      <c r="H448" s="189"/>
      <c r="I448" s="189"/>
      <c r="J448" s="189"/>
      <c r="K448" s="189"/>
      <c r="L448" s="189"/>
      <c r="M448" s="189"/>
      <c r="N448" s="189"/>
      <c r="O448" s="189"/>
    </row>
    <row r="449" spans="6:15" x14ac:dyDescent="0.2">
      <c r="F449" s="189"/>
      <c r="G449" s="189"/>
      <c r="H449" s="189"/>
      <c r="I449" s="189"/>
      <c r="J449" s="189"/>
      <c r="K449" s="189"/>
      <c r="L449" s="189"/>
      <c r="M449" s="189"/>
      <c r="N449" s="189"/>
      <c r="O449" s="189"/>
    </row>
    <row r="450" spans="6:15" x14ac:dyDescent="0.2">
      <c r="F450" s="189"/>
      <c r="G450" s="189"/>
      <c r="H450" s="189"/>
      <c r="I450" s="189"/>
      <c r="J450" s="189"/>
      <c r="K450" s="189"/>
      <c r="L450" s="189"/>
      <c r="M450" s="189"/>
      <c r="N450" s="189"/>
      <c r="O450" s="189"/>
    </row>
    <row r="451" spans="6:15" x14ac:dyDescent="0.2">
      <c r="F451" s="189"/>
      <c r="G451" s="189"/>
      <c r="H451" s="189"/>
      <c r="I451" s="189"/>
      <c r="J451" s="189"/>
      <c r="K451" s="189"/>
      <c r="L451" s="189"/>
      <c r="M451" s="189"/>
      <c r="N451" s="189"/>
      <c r="O451" s="189"/>
    </row>
    <row r="452" spans="6:15" x14ac:dyDescent="0.2">
      <c r="F452" s="189"/>
      <c r="G452" s="189"/>
      <c r="H452" s="189"/>
      <c r="I452" s="189"/>
      <c r="J452" s="189"/>
      <c r="K452" s="189"/>
      <c r="L452" s="189"/>
      <c r="M452" s="189"/>
      <c r="N452" s="189"/>
      <c r="O452" s="189"/>
    </row>
    <row r="453" spans="6:15" x14ac:dyDescent="0.2">
      <c r="F453" s="189"/>
      <c r="G453" s="189"/>
      <c r="H453" s="189"/>
      <c r="I453" s="189"/>
      <c r="J453" s="189"/>
      <c r="K453" s="189"/>
      <c r="L453" s="189"/>
      <c r="M453" s="189"/>
      <c r="N453" s="189"/>
      <c r="O453" s="189"/>
    </row>
    <row r="454" spans="6:15" x14ac:dyDescent="0.2">
      <c r="F454" s="189"/>
      <c r="G454" s="189"/>
      <c r="H454" s="189"/>
      <c r="I454" s="189"/>
      <c r="J454" s="189"/>
      <c r="K454" s="189"/>
      <c r="L454" s="189"/>
      <c r="M454" s="189"/>
      <c r="N454" s="189"/>
      <c r="O454" s="189"/>
    </row>
    <row r="455" spans="6:15" x14ac:dyDescent="0.2">
      <c r="F455" s="189"/>
      <c r="G455" s="189"/>
      <c r="H455" s="189"/>
      <c r="I455" s="189"/>
      <c r="J455" s="189"/>
      <c r="K455" s="189"/>
      <c r="L455" s="189"/>
      <c r="M455" s="189"/>
      <c r="N455" s="189"/>
      <c r="O455" s="189"/>
    </row>
    <row r="456" spans="6:15" x14ac:dyDescent="0.2">
      <c r="F456" s="189"/>
      <c r="G456" s="189"/>
      <c r="H456" s="189"/>
      <c r="I456" s="189"/>
      <c r="J456" s="189"/>
      <c r="K456" s="189"/>
      <c r="L456" s="189"/>
      <c r="M456" s="189"/>
      <c r="N456" s="189"/>
      <c r="O456" s="189"/>
    </row>
  </sheetData>
  <sheetProtection selectLockedCells="1"/>
  <mergeCells count="5">
    <mergeCell ref="A144:D144"/>
    <mergeCell ref="A12:D12"/>
    <mergeCell ref="A35:D35"/>
    <mergeCell ref="A94:D94"/>
    <mergeCell ref="A77:D77"/>
  </mergeCells>
  <phoneticPr fontId="0" type="noConversion"/>
  <printOptions horizontalCentered="1"/>
  <pageMargins left="0.27559055118110237" right="0.27559055118110237" top="0.94488188976377963" bottom="1.21" header="0.51181102362204722" footer="0.31496062992125984"/>
  <pageSetup paperSize="9" orientation="portrait" blackAndWhite="1" horizontalDpi="300" verticalDpi="300" r:id="rId1"/>
  <headerFooter alignWithMargins="0">
    <oddHeader>&amp;CSundurliðun fyrir ársreikning</oddHeader>
  </headerFooter>
  <rowBreaks count="1" manualBreakCount="1">
    <brk id="4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8"/>
  <sheetViews>
    <sheetView workbookViewId="0">
      <selection activeCell="Q24" sqref="Q24"/>
    </sheetView>
  </sheetViews>
  <sheetFormatPr defaultRowHeight="12.75" x14ac:dyDescent="0.2"/>
  <cols>
    <col min="9" max="9" width="15.42578125" customWidth="1"/>
  </cols>
  <sheetData>
    <row r="1" spans="1:10" ht="20.25" x14ac:dyDescent="0.3">
      <c r="A1" s="146" t="s">
        <v>228</v>
      </c>
    </row>
    <row r="2" spans="1:10" ht="18.75" x14ac:dyDescent="0.3">
      <c r="A2" s="25"/>
    </row>
    <row r="3" spans="1:10" ht="15.75" x14ac:dyDescent="0.25">
      <c r="A3" s="4" t="s">
        <v>268</v>
      </c>
    </row>
    <row r="4" spans="1:10" ht="15.75" x14ac:dyDescent="0.25">
      <c r="A4" s="3" t="s">
        <v>277</v>
      </c>
    </row>
    <row r="5" spans="1:10" ht="15.75" x14ac:dyDescent="0.25">
      <c r="A5" s="3" t="s">
        <v>270</v>
      </c>
    </row>
    <row r="6" spans="1:10" ht="15.75" x14ac:dyDescent="0.25">
      <c r="A6" s="3" t="s">
        <v>271</v>
      </c>
    </row>
    <row r="7" spans="1:10" ht="15.75" x14ac:dyDescent="0.25">
      <c r="A7" s="3" t="s">
        <v>269</v>
      </c>
    </row>
    <row r="8" spans="1:10" ht="15.75" x14ac:dyDescent="0.25">
      <c r="A8" s="3" t="s">
        <v>265</v>
      </c>
    </row>
    <row r="9" spans="1:10" ht="15.75" x14ac:dyDescent="0.25">
      <c r="A9" s="3"/>
    </row>
    <row r="10" spans="1:10" ht="18.75" x14ac:dyDescent="0.3">
      <c r="A10" s="156" t="s">
        <v>229</v>
      </c>
      <c r="B10" s="157"/>
      <c r="C10" s="157"/>
      <c r="D10" s="157"/>
      <c r="E10" s="157"/>
      <c r="F10" s="157"/>
      <c r="G10" s="157"/>
      <c r="H10" s="157"/>
      <c r="I10" s="157"/>
      <c r="J10" s="157"/>
    </row>
    <row r="11" spans="1:10" ht="15.75" x14ac:dyDescent="0.25">
      <c r="A11" s="158" t="s">
        <v>284</v>
      </c>
      <c r="B11" s="159"/>
      <c r="C11" s="159"/>
      <c r="D11" s="159"/>
      <c r="E11" s="159"/>
      <c r="F11" s="159"/>
      <c r="G11" s="159"/>
      <c r="H11" s="157"/>
      <c r="I11" s="157"/>
      <c r="J11" s="157"/>
    </row>
    <row r="12" spans="1:10" ht="15.75" x14ac:dyDescent="0.25">
      <c r="A12" s="188" t="s">
        <v>287</v>
      </c>
      <c r="B12" s="188"/>
      <c r="C12" s="188"/>
      <c r="D12" s="188"/>
      <c r="E12" s="188"/>
      <c r="F12" s="188"/>
      <c r="G12" s="188"/>
      <c r="H12" s="188"/>
      <c r="I12" s="157"/>
      <c r="J12" s="157"/>
    </row>
    <row r="13" spans="1:10" s="154" customFormat="1" ht="15.75" x14ac:dyDescent="0.25">
      <c r="A13" s="158" t="s">
        <v>285</v>
      </c>
      <c r="B13" s="160"/>
      <c r="C13" s="160"/>
      <c r="D13" s="160"/>
      <c r="E13" s="160"/>
      <c r="F13" s="160"/>
      <c r="G13" s="160"/>
      <c r="H13" s="160"/>
      <c r="I13" s="160"/>
      <c r="J13" s="160"/>
    </row>
    <row r="14" spans="1:10" ht="15.75" x14ac:dyDescent="0.25">
      <c r="A14" s="158" t="s">
        <v>286</v>
      </c>
      <c r="B14" s="159"/>
      <c r="C14" s="159"/>
      <c r="D14" s="159"/>
      <c r="E14" s="159"/>
      <c r="F14" s="159"/>
      <c r="G14" s="159"/>
      <c r="H14" s="159"/>
      <c r="I14" s="159"/>
      <c r="J14" s="157"/>
    </row>
    <row r="15" spans="1:10" ht="19.5" x14ac:dyDescent="0.35">
      <c r="A15" s="162" t="s">
        <v>288</v>
      </c>
      <c r="B15" s="163"/>
      <c r="C15" s="163"/>
      <c r="D15" s="163"/>
      <c r="E15" s="163"/>
      <c r="F15" s="163"/>
      <c r="G15" s="163"/>
    </row>
    <row r="16" spans="1:10" ht="15.75" x14ac:dyDescent="0.25">
      <c r="A16" s="4" t="s">
        <v>281</v>
      </c>
      <c r="B16" s="4"/>
      <c r="C16" s="4"/>
      <c r="D16" s="4"/>
      <c r="E16" s="4"/>
      <c r="F16" s="4"/>
      <c r="G16" s="152"/>
      <c r="H16" s="152"/>
      <c r="I16" s="152"/>
    </row>
    <row r="17" spans="1:10" x14ac:dyDescent="0.2">
      <c r="A17" s="153"/>
    </row>
    <row r="18" spans="1:10" x14ac:dyDescent="0.2">
      <c r="A18" s="154"/>
    </row>
    <row r="19" spans="1:10" ht="18.75" x14ac:dyDescent="0.3">
      <c r="A19" s="156" t="s">
        <v>230</v>
      </c>
      <c r="B19" s="157"/>
      <c r="C19" s="157"/>
      <c r="D19" s="157"/>
      <c r="E19" s="157"/>
      <c r="F19" s="157"/>
      <c r="G19" s="157"/>
      <c r="H19" s="157"/>
      <c r="I19" s="157"/>
      <c r="J19" s="157"/>
    </row>
    <row r="20" spans="1:10" ht="15.75" x14ac:dyDescent="0.25">
      <c r="A20" s="161" t="s">
        <v>231</v>
      </c>
      <c r="B20" s="157"/>
      <c r="C20" s="157"/>
      <c r="D20" s="157"/>
      <c r="E20" s="157"/>
      <c r="F20" s="157"/>
      <c r="G20" s="157"/>
      <c r="H20" s="157"/>
      <c r="I20" s="157"/>
      <c r="J20" s="157"/>
    </row>
    <row r="21" spans="1:10" ht="15.75" x14ac:dyDescent="0.25">
      <c r="A21" s="161" t="s">
        <v>232</v>
      </c>
      <c r="B21" s="157"/>
      <c r="C21" s="157"/>
      <c r="D21" s="157"/>
      <c r="E21" s="157"/>
      <c r="F21" s="157"/>
      <c r="G21" s="157"/>
      <c r="H21" s="157"/>
      <c r="I21" s="157"/>
      <c r="J21" s="157"/>
    </row>
    <row r="22" spans="1:10" ht="15.75" x14ac:dyDescent="0.25">
      <c r="A22" s="161"/>
      <c r="B22" s="157"/>
      <c r="C22" s="157"/>
      <c r="D22" s="157"/>
      <c r="E22" s="157"/>
      <c r="F22" s="157"/>
      <c r="G22" s="157"/>
      <c r="H22" s="157"/>
      <c r="I22" s="157"/>
      <c r="J22" s="157"/>
    </row>
    <row r="23" spans="1:10" ht="18.75" x14ac:dyDescent="0.3">
      <c r="A23" s="25" t="s">
        <v>132</v>
      </c>
    </row>
    <row r="24" spans="1:10" ht="15.75" x14ac:dyDescent="0.25">
      <c r="A24" s="3" t="s">
        <v>274</v>
      </c>
    </row>
    <row r="25" spans="1:10" ht="15.75" x14ac:dyDescent="0.25">
      <c r="A25" s="3" t="s">
        <v>233</v>
      </c>
    </row>
    <row r="26" spans="1:10" ht="15.75" x14ac:dyDescent="0.25">
      <c r="A26" s="3"/>
    </row>
    <row r="27" spans="1:10" ht="18.75" x14ac:dyDescent="0.3">
      <c r="A27" s="25" t="s">
        <v>234</v>
      </c>
    </row>
    <row r="28" spans="1:10" ht="15.75" x14ac:dyDescent="0.25">
      <c r="A28" s="4" t="s">
        <v>235</v>
      </c>
    </row>
    <row r="29" spans="1:10" ht="15.75" x14ac:dyDescent="0.25">
      <c r="A29" s="3" t="s">
        <v>273</v>
      </c>
    </row>
    <row r="30" spans="1:10" ht="15.75" x14ac:dyDescent="0.25">
      <c r="A30" s="3" t="s">
        <v>275</v>
      </c>
    </row>
    <row r="31" spans="1:10" ht="15.75" x14ac:dyDescent="0.25">
      <c r="A31" s="3" t="s">
        <v>276</v>
      </c>
    </row>
    <row r="32" spans="1:10" ht="15.75" x14ac:dyDescent="0.25">
      <c r="A32" s="3"/>
    </row>
    <row r="33" spans="1:10" ht="15.75" x14ac:dyDescent="0.25">
      <c r="A33" s="4" t="s">
        <v>236</v>
      </c>
    </row>
    <row r="34" spans="1:10" ht="15.75" x14ac:dyDescent="0.25">
      <c r="A34" s="3" t="s">
        <v>278</v>
      </c>
    </row>
    <row r="35" spans="1:10" ht="15.75" x14ac:dyDescent="0.25">
      <c r="A35" s="147" t="s">
        <v>237</v>
      </c>
    </row>
    <row r="36" spans="1:10" ht="15.75" x14ac:dyDescent="0.25">
      <c r="A36" s="148" t="s">
        <v>238</v>
      </c>
    </row>
    <row r="37" spans="1:10" ht="15.75" x14ac:dyDescent="0.25">
      <c r="A37" s="148" t="s">
        <v>279</v>
      </c>
    </row>
    <row r="38" spans="1:10" ht="15.75" x14ac:dyDescent="0.25">
      <c r="A38" s="148"/>
    </row>
    <row r="39" spans="1:10" ht="15.75" x14ac:dyDescent="0.25">
      <c r="A39" s="147" t="s">
        <v>239</v>
      </c>
      <c r="J39" s="152"/>
    </row>
    <row r="40" spans="1:10" ht="15.75" x14ac:dyDescent="0.25">
      <c r="A40" s="148" t="s">
        <v>240</v>
      </c>
    </row>
    <row r="41" spans="1:10" ht="15.75" x14ac:dyDescent="0.25">
      <c r="A41" s="148" t="s">
        <v>241</v>
      </c>
    </row>
    <row r="42" spans="1:10" ht="15.75" x14ac:dyDescent="0.25">
      <c r="A42" s="148"/>
    </row>
    <row r="43" spans="1:10" ht="15.75" x14ac:dyDescent="0.25">
      <c r="A43" s="147" t="s">
        <v>242</v>
      </c>
    </row>
    <row r="44" spans="1:10" ht="15.75" x14ac:dyDescent="0.25">
      <c r="A44" s="148" t="s">
        <v>243</v>
      </c>
    </row>
    <row r="45" spans="1:10" ht="15.75" x14ac:dyDescent="0.25">
      <c r="A45" s="148" t="s">
        <v>244</v>
      </c>
    </row>
    <row r="46" spans="1:10" ht="15.75" x14ac:dyDescent="0.25">
      <c r="A46" s="148"/>
    </row>
    <row r="47" spans="1:10" ht="15.75" x14ac:dyDescent="0.25">
      <c r="A47" s="147" t="s">
        <v>245</v>
      </c>
    </row>
    <row r="48" spans="1:10" ht="15.75" x14ac:dyDescent="0.25">
      <c r="A48" s="148" t="s">
        <v>246</v>
      </c>
    </row>
    <row r="49" spans="1:1" ht="15.75" x14ac:dyDescent="0.25">
      <c r="A49" s="148"/>
    </row>
    <row r="50" spans="1:1" ht="15.75" x14ac:dyDescent="0.25">
      <c r="A50" s="4" t="s">
        <v>214</v>
      </c>
    </row>
    <row r="51" spans="1:1" ht="15.75" x14ac:dyDescent="0.25">
      <c r="A51" s="3" t="s">
        <v>247</v>
      </c>
    </row>
    <row r="52" spans="1:1" ht="15.75" x14ac:dyDescent="0.25">
      <c r="A52" s="3" t="s">
        <v>248</v>
      </c>
    </row>
    <row r="53" spans="1:1" ht="15.75" x14ac:dyDescent="0.25">
      <c r="A53" s="3" t="s">
        <v>249</v>
      </c>
    </row>
    <row r="54" spans="1:1" ht="15.75" x14ac:dyDescent="0.25">
      <c r="A54" s="3" t="s">
        <v>250</v>
      </c>
    </row>
    <row r="55" spans="1:1" ht="15.75" x14ac:dyDescent="0.25">
      <c r="A55" s="3" t="s">
        <v>251</v>
      </c>
    </row>
    <row r="56" spans="1:1" ht="15.75" x14ac:dyDescent="0.25">
      <c r="A56" s="3"/>
    </row>
    <row r="57" spans="1:1" ht="18.75" x14ac:dyDescent="0.3">
      <c r="A57" s="25" t="s">
        <v>252</v>
      </c>
    </row>
    <row r="58" spans="1:1" ht="15.75" x14ac:dyDescent="0.25">
      <c r="A58" s="3" t="s">
        <v>253</v>
      </c>
    </row>
    <row r="59" spans="1:1" ht="15.75" x14ac:dyDescent="0.25">
      <c r="A59" s="3"/>
    </row>
    <row r="60" spans="1:1" ht="15.75" x14ac:dyDescent="0.25">
      <c r="A60" s="4" t="s">
        <v>254</v>
      </c>
    </row>
    <row r="61" spans="1:1" ht="15.75" x14ac:dyDescent="0.25">
      <c r="A61" s="3" t="s">
        <v>280</v>
      </c>
    </row>
    <row r="62" spans="1:1" ht="15.75" x14ac:dyDescent="0.25">
      <c r="A62" s="3" t="s">
        <v>255</v>
      </c>
    </row>
    <row r="63" spans="1:1" ht="15.75" x14ac:dyDescent="0.25">
      <c r="A63" s="3" t="s">
        <v>272</v>
      </c>
    </row>
    <row r="64" spans="1:1" ht="15.75" x14ac:dyDescent="0.25">
      <c r="A64" s="3" t="s">
        <v>256</v>
      </c>
    </row>
    <row r="65" spans="1:1" ht="15.75" x14ac:dyDescent="0.25">
      <c r="A65" s="3" t="s">
        <v>257</v>
      </c>
    </row>
    <row r="66" spans="1:1" ht="15.75" x14ac:dyDescent="0.25">
      <c r="A66" s="3"/>
    </row>
    <row r="67" spans="1:1" ht="15.75" x14ac:dyDescent="0.25">
      <c r="A67" s="4" t="s">
        <v>258</v>
      </c>
    </row>
    <row r="68" spans="1:1" ht="15.75" x14ac:dyDescent="0.25">
      <c r="A68" s="3" t="s">
        <v>259</v>
      </c>
    </row>
    <row r="69" spans="1:1" ht="15.75" x14ac:dyDescent="0.25">
      <c r="A69" s="3" t="s">
        <v>260</v>
      </c>
    </row>
    <row r="70" spans="1:1" ht="15.75" x14ac:dyDescent="0.25">
      <c r="A70" s="3"/>
    </row>
    <row r="71" spans="1:1" ht="15.75" x14ac:dyDescent="0.25">
      <c r="A71" s="4" t="s">
        <v>261</v>
      </c>
    </row>
    <row r="72" spans="1:1" ht="15.75" x14ac:dyDescent="0.25">
      <c r="A72" s="3" t="s">
        <v>262</v>
      </c>
    </row>
    <row r="73" spans="1:1" ht="15.75" x14ac:dyDescent="0.25">
      <c r="A73" s="3"/>
    </row>
    <row r="74" spans="1:1" ht="15.75" x14ac:dyDescent="0.25">
      <c r="A74" s="4" t="s">
        <v>215</v>
      </c>
    </row>
    <row r="75" spans="1:1" ht="15.75" x14ac:dyDescent="0.25">
      <c r="A75" s="3" t="s">
        <v>263</v>
      </c>
    </row>
    <row r="76" spans="1:1" ht="15.75" x14ac:dyDescent="0.25">
      <c r="A76" s="4"/>
    </row>
    <row r="77" spans="1:1" ht="15.75" x14ac:dyDescent="0.25">
      <c r="A77" s="4"/>
    </row>
    <row r="78" spans="1:1" ht="15.75" x14ac:dyDescent="0.25">
      <c r="A78" s="3"/>
    </row>
  </sheetData>
  <mergeCells count="1">
    <mergeCell ref="A12:H12"/>
  </mergeCells>
  <phoneticPr fontId="0" type="noConversion"/>
  <hyperlinks>
    <hyperlink ref="A16" r:id="rId1" display="mailto:reikningsskil2003@biskup.is" xr:uid="{00000000-0004-0000-0400-000000000000}"/>
  </hyperlinks>
  <pageMargins left="0.17" right="0.19" top="0.81" bottom="0.83" header="0.5" footer="0.5"/>
  <pageSetup fitToWidth="0" fitToHeight="0" orientation="portrait" r:id="rId2"/>
  <headerFooter alignWithMargins="0">
    <oddFooter>&amp;C&amp;P</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D55"/>
  <sheetViews>
    <sheetView workbookViewId="0">
      <selection activeCell="D15" sqref="D15"/>
    </sheetView>
  </sheetViews>
  <sheetFormatPr defaultRowHeight="15.75" x14ac:dyDescent="0.25"/>
  <cols>
    <col min="1" max="1" width="9.140625" style="3"/>
    <col min="2" max="2" width="9.5703125" style="3" customWidth="1"/>
    <col min="3" max="3" width="9.140625" style="3"/>
    <col min="4" max="4" width="10.140625" style="3" bestFit="1" customWidth="1"/>
    <col min="5" max="16384" width="9.140625" style="3"/>
  </cols>
  <sheetData>
    <row r="1" spans="1:1" ht="18.75" x14ac:dyDescent="0.3">
      <c r="A1" s="25"/>
    </row>
    <row r="2" spans="1:1" x14ac:dyDescent="0.25">
      <c r="A2" s="4"/>
    </row>
    <row r="3" spans="1:1" x14ac:dyDescent="0.25">
      <c r="A3" s="4"/>
    </row>
    <row r="8" spans="1:1" x14ac:dyDescent="0.25">
      <c r="A8" s="4"/>
    </row>
    <row r="18" spans="1:1" x14ac:dyDescent="0.25">
      <c r="A18" s="4"/>
    </row>
    <row r="26" spans="1:1" x14ac:dyDescent="0.25">
      <c r="A26" s="44"/>
    </row>
    <row r="27" spans="1:1" x14ac:dyDescent="0.25">
      <c r="A27" s="107"/>
    </row>
    <row r="28" spans="1:1" x14ac:dyDescent="0.25">
      <c r="A28" s="107"/>
    </row>
    <row r="29" spans="1:1" x14ac:dyDescent="0.25">
      <c r="A29" s="44"/>
    </row>
    <row r="30" spans="1:1" x14ac:dyDescent="0.25">
      <c r="A30" s="107"/>
    </row>
    <row r="31" spans="1:1" x14ac:dyDescent="0.25">
      <c r="A31" s="107"/>
    </row>
    <row r="32" spans="1:1" x14ac:dyDescent="0.25">
      <c r="A32" s="107"/>
    </row>
    <row r="33" spans="1:1" x14ac:dyDescent="0.25">
      <c r="A33" s="44"/>
    </row>
    <row r="34" spans="1:1" x14ac:dyDescent="0.25">
      <c r="A34" s="107"/>
    </row>
    <row r="35" spans="1:1" x14ac:dyDescent="0.25">
      <c r="A35" s="107"/>
    </row>
    <row r="36" spans="1:1" x14ac:dyDescent="0.25">
      <c r="A36" s="44"/>
    </row>
    <row r="37" spans="1:1" x14ac:dyDescent="0.25">
      <c r="A37" s="107"/>
    </row>
    <row r="38" spans="1:1" x14ac:dyDescent="0.25">
      <c r="A38" s="44"/>
    </row>
    <row r="39" spans="1:1" x14ac:dyDescent="0.25">
      <c r="A39" s="107"/>
    </row>
    <row r="40" spans="1:1" x14ac:dyDescent="0.25">
      <c r="A40" s="44"/>
    </row>
    <row r="41" spans="1:1" x14ac:dyDescent="0.25">
      <c r="A41" s="44"/>
    </row>
    <row r="42" spans="1:1" x14ac:dyDescent="0.25">
      <c r="A42" s="44"/>
    </row>
    <row r="43" spans="1:1" x14ac:dyDescent="0.25">
      <c r="A43" s="44"/>
    </row>
    <row r="44" spans="1:1" x14ac:dyDescent="0.25">
      <c r="A44" s="44"/>
    </row>
    <row r="45" spans="1:1" x14ac:dyDescent="0.25">
      <c r="A45" s="44"/>
    </row>
    <row r="46" spans="1:1" x14ac:dyDescent="0.25">
      <c r="A46" s="44"/>
    </row>
    <row r="47" spans="1:1" x14ac:dyDescent="0.25">
      <c r="A47" s="16"/>
    </row>
    <row r="48" spans="1:1" x14ac:dyDescent="0.25">
      <c r="A48" s="16"/>
    </row>
    <row r="51" spans="2:4" x14ac:dyDescent="0.25">
      <c r="B51" s="137"/>
      <c r="D51" s="137"/>
    </row>
    <row r="52" spans="2:4" x14ac:dyDescent="0.25">
      <c r="B52" s="137"/>
    </row>
    <row r="53" spans="2:4" x14ac:dyDescent="0.25">
      <c r="B53" s="137"/>
    </row>
    <row r="54" spans="2:4" x14ac:dyDescent="0.25">
      <c r="B54" s="137"/>
    </row>
    <row r="55" spans="2:4" x14ac:dyDescent="0.25">
      <c r="D55" s="103"/>
    </row>
  </sheetData>
  <phoneticPr fontId="0" type="noConversion"/>
  <pageMargins left="0.75" right="0.75" top="1" bottom="1" header="0.5" footer="0.5"/>
  <pageSetup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Forsíða og áritun</vt:lpstr>
      <vt:lpstr>Rekstur og efnahagur</vt:lpstr>
      <vt:lpstr>Sjóðstreymi</vt:lpstr>
      <vt:lpstr>Sundurliðun</vt:lpstr>
      <vt:lpstr>Leiðbeiningar um reikningsskil</vt:lpstr>
      <vt:lpstr>Leiðbeiningar um notkun</vt:lpstr>
      <vt:lpstr>'Forsíða og áritun'!Print_Area</vt:lpstr>
      <vt:lpstr>'Leiðbeiningar um notkun'!Print_Area</vt:lpstr>
      <vt:lpstr>'Leiðbeiningar um reikningsskil'!Print_Area</vt:lpstr>
      <vt:lpstr>'Rekstur og efnahagur'!Print_Area</vt:lpstr>
      <vt:lpstr>Sjóðstreymi!Print_Area</vt:lpstr>
      <vt:lpstr>Sundurliðun!Print_Area</vt:lpstr>
      <vt:lpstr>Sundurliðun!Print_Titles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Heilsugæslustöð Vestmannaeyja</dc:title>
  <dc:creator>Einar Þorgilsson</dc:creator>
  <cp:lastModifiedBy>Hermann Björn Erlingsson</cp:lastModifiedBy>
  <cp:lastPrinted>2016-01-26T08:46:32Z</cp:lastPrinted>
  <dcterms:created xsi:type="dcterms:W3CDTF">1997-09-17T10:45:34Z</dcterms:created>
  <dcterms:modified xsi:type="dcterms:W3CDTF">2023-01-10T11:51:59Z</dcterms:modified>
</cp:coreProperties>
</file>